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73" i="1" l="1"/>
  <c r="F73" i="1"/>
  <c r="G73" i="1"/>
  <c r="H73" i="1"/>
  <c r="I73" i="1"/>
  <c r="J73" i="1"/>
  <c r="D73" i="1"/>
  <c r="J65" i="1"/>
  <c r="J442" i="1"/>
  <c r="E72" i="1" l="1"/>
  <c r="F72" i="1"/>
  <c r="G72" i="1"/>
  <c r="H72" i="1"/>
  <c r="I72" i="1"/>
  <c r="J72" i="1"/>
  <c r="D72" i="1"/>
  <c r="D96" i="1"/>
  <c r="E96" i="1"/>
  <c r="F96" i="1"/>
  <c r="G96" i="1"/>
  <c r="H96" i="1"/>
  <c r="I96" i="1"/>
  <c r="J96" i="1"/>
  <c r="C96" i="1"/>
  <c r="C102" i="1"/>
  <c r="A102" i="1"/>
  <c r="A103" i="1" s="1"/>
  <c r="J101" i="1"/>
  <c r="I101" i="1"/>
  <c r="H101" i="1"/>
  <c r="G101" i="1"/>
  <c r="F101" i="1"/>
  <c r="E101" i="1"/>
  <c r="D101" i="1"/>
  <c r="C101" i="1"/>
  <c r="C98" i="1"/>
  <c r="A97" i="1"/>
  <c r="A98" i="1" s="1"/>
  <c r="C439" i="1"/>
  <c r="C438" i="1"/>
  <c r="J436" i="1"/>
  <c r="I436" i="1"/>
  <c r="H436" i="1"/>
  <c r="G436" i="1"/>
  <c r="F436" i="1"/>
  <c r="E436" i="1"/>
  <c r="D436" i="1"/>
  <c r="C436" i="1"/>
  <c r="J434" i="1"/>
  <c r="I434" i="1"/>
  <c r="H434" i="1"/>
  <c r="G434" i="1"/>
  <c r="F434" i="1"/>
  <c r="E434" i="1"/>
  <c r="D434" i="1"/>
  <c r="C434" i="1" s="1"/>
  <c r="C426" i="1" s="1"/>
  <c r="J433" i="1"/>
  <c r="I433" i="1"/>
  <c r="H433" i="1"/>
  <c r="G433" i="1"/>
  <c r="F433" i="1"/>
  <c r="E433" i="1"/>
  <c r="D433" i="1"/>
  <c r="C433" i="1" s="1"/>
  <c r="A432" i="1"/>
  <c r="A433" i="1" s="1"/>
  <c r="A434" i="1" s="1"/>
  <c r="A435" i="1" s="1"/>
  <c r="J431" i="1"/>
  <c r="I431" i="1"/>
  <c r="H431" i="1"/>
  <c r="G431" i="1"/>
  <c r="F431" i="1"/>
  <c r="E431" i="1"/>
  <c r="D431" i="1"/>
  <c r="J427" i="1"/>
  <c r="I427" i="1"/>
  <c r="H427" i="1"/>
  <c r="G427" i="1"/>
  <c r="F427" i="1"/>
  <c r="E427" i="1"/>
  <c r="D427" i="1"/>
  <c r="C427" i="1"/>
  <c r="J426" i="1"/>
  <c r="I426" i="1"/>
  <c r="H426" i="1"/>
  <c r="G426" i="1"/>
  <c r="F426" i="1"/>
  <c r="E426" i="1"/>
  <c r="D426" i="1"/>
  <c r="J425" i="1"/>
  <c r="I425" i="1"/>
  <c r="H425" i="1"/>
  <c r="G425" i="1"/>
  <c r="F425" i="1"/>
  <c r="E425" i="1"/>
  <c r="D425" i="1"/>
  <c r="C424" i="1"/>
  <c r="A424" i="1"/>
  <c r="A425" i="1" s="1"/>
  <c r="A426" i="1" s="1"/>
  <c r="A427" i="1" s="1"/>
  <c r="J423" i="1"/>
  <c r="I423" i="1"/>
  <c r="H423" i="1"/>
  <c r="G423" i="1"/>
  <c r="F423" i="1"/>
  <c r="E423" i="1"/>
  <c r="D423" i="1"/>
  <c r="C412" i="1"/>
  <c r="C411" i="1"/>
  <c r="J409" i="1"/>
  <c r="I409" i="1"/>
  <c r="H409" i="1"/>
  <c r="G409" i="1"/>
  <c r="F409" i="1"/>
  <c r="E409" i="1"/>
  <c r="D409" i="1"/>
  <c r="C409" i="1"/>
  <c r="J407" i="1"/>
  <c r="I407" i="1"/>
  <c r="H407" i="1"/>
  <c r="G407" i="1"/>
  <c r="F407" i="1"/>
  <c r="E407" i="1"/>
  <c r="D407" i="1"/>
  <c r="C407" i="1"/>
  <c r="J406" i="1"/>
  <c r="I406" i="1"/>
  <c r="H406" i="1"/>
  <c r="G406" i="1"/>
  <c r="F406" i="1"/>
  <c r="E406" i="1"/>
  <c r="D406" i="1"/>
  <c r="C406" i="1" s="1"/>
  <c r="A405" i="1"/>
  <c r="A406" i="1" s="1"/>
  <c r="A407" i="1" s="1"/>
  <c r="A408" i="1" s="1"/>
  <c r="J404" i="1"/>
  <c r="I404" i="1"/>
  <c r="H404" i="1"/>
  <c r="G404" i="1"/>
  <c r="F404" i="1"/>
  <c r="E404" i="1"/>
  <c r="D404" i="1"/>
  <c r="J400" i="1"/>
  <c r="I400" i="1"/>
  <c r="H400" i="1"/>
  <c r="G400" i="1"/>
  <c r="F400" i="1"/>
  <c r="E400" i="1"/>
  <c r="D400" i="1"/>
  <c r="C400" i="1"/>
  <c r="J399" i="1"/>
  <c r="I399" i="1"/>
  <c r="H399" i="1"/>
  <c r="G399" i="1"/>
  <c r="F399" i="1"/>
  <c r="E399" i="1"/>
  <c r="D399" i="1"/>
  <c r="C399" i="1"/>
  <c r="J398" i="1"/>
  <c r="I398" i="1"/>
  <c r="H398" i="1"/>
  <c r="G398" i="1"/>
  <c r="F398" i="1"/>
  <c r="E398" i="1"/>
  <c r="D398" i="1"/>
  <c r="C397" i="1"/>
  <c r="A397" i="1"/>
  <c r="A398" i="1" s="1"/>
  <c r="A399" i="1" s="1"/>
  <c r="A400" i="1" s="1"/>
  <c r="J396" i="1"/>
  <c r="I396" i="1"/>
  <c r="H396" i="1"/>
  <c r="G396" i="1"/>
  <c r="F396" i="1"/>
  <c r="E396" i="1"/>
  <c r="D396" i="1"/>
  <c r="C388" i="1"/>
  <c r="C387" i="1"/>
  <c r="J385" i="1"/>
  <c r="I385" i="1"/>
  <c r="H385" i="1"/>
  <c r="G385" i="1"/>
  <c r="F385" i="1"/>
  <c r="E385" i="1"/>
  <c r="D385" i="1"/>
  <c r="C385" i="1"/>
  <c r="J383" i="1"/>
  <c r="I383" i="1"/>
  <c r="H383" i="1"/>
  <c r="G383" i="1"/>
  <c r="F383" i="1"/>
  <c r="E383" i="1"/>
  <c r="D383" i="1"/>
  <c r="C383" i="1" s="1"/>
  <c r="J382" i="1"/>
  <c r="I382" i="1"/>
  <c r="H382" i="1"/>
  <c r="G382" i="1"/>
  <c r="F382" i="1"/>
  <c r="E382" i="1"/>
  <c r="D382" i="1"/>
  <c r="C382" i="1"/>
  <c r="A381" i="1"/>
  <c r="A382" i="1" s="1"/>
  <c r="A383" i="1" s="1"/>
  <c r="A384" i="1" s="1"/>
  <c r="J380" i="1"/>
  <c r="I380" i="1"/>
  <c r="H380" i="1"/>
  <c r="G380" i="1"/>
  <c r="F380" i="1"/>
  <c r="E380" i="1"/>
  <c r="D380" i="1"/>
  <c r="J376" i="1"/>
  <c r="I376" i="1"/>
  <c r="H376" i="1"/>
  <c r="G376" i="1"/>
  <c r="F376" i="1"/>
  <c r="E376" i="1"/>
  <c r="D376" i="1"/>
  <c r="C376" i="1"/>
  <c r="J375" i="1"/>
  <c r="I375" i="1"/>
  <c r="H375" i="1"/>
  <c r="G375" i="1"/>
  <c r="F375" i="1"/>
  <c r="E375" i="1"/>
  <c r="D375" i="1"/>
  <c r="J374" i="1"/>
  <c r="I374" i="1"/>
  <c r="H374" i="1"/>
  <c r="G374" i="1"/>
  <c r="F374" i="1"/>
  <c r="E374" i="1"/>
  <c r="D374" i="1"/>
  <c r="C374" i="1"/>
  <c r="C373" i="1"/>
  <c r="A373" i="1"/>
  <c r="A374" i="1" s="1"/>
  <c r="A375" i="1" s="1"/>
  <c r="A376" i="1" s="1"/>
  <c r="J372" i="1"/>
  <c r="I372" i="1"/>
  <c r="H372" i="1"/>
  <c r="G372" i="1"/>
  <c r="F372" i="1"/>
  <c r="E372" i="1"/>
  <c r="D372" i="1"/>
  <c r="C361" i="1"/>
  <c r="C360" i="1"/>
  <c r="J358" i="1"/>
  <c r="I358" i="1"/>
  <c r="H358" i="1"/>
  <c r="G358" i="1"/>
  <c r="F358" i="1"/>
  <c r="E358" i="1"/>
  <c r="D358" i="1"/>
  <c r="C358" i="1"/>
  <c r="J356" i="1"/>
  <c r="I356" i="1"/>
  <c r="H356" i="1"/>
  <c r="G356" i="1"/>
  <c r="F356" i="1"/>
  <c r="E356" i="1"/>
  <c r="D356" i="1"/>
  <c r="C356" i="1" s="1"/>
  <c r="C348" i="1" s="1"/>
  <c r="J355" i="1"/>
  <c r="I355" i="1"/>
  <c r="H355" i="1"/>
  <c r="G355" i="1"/>
  <c r="F355" i="1"/>
  <c r="E355" i="1"/>
  <c r="D355" i="1"/>
  <c r="A354" i="1"/>
  <c r="A355" i="1" s="1"/>
  <c r="A356" i="1" s="1"/>
  <c r="A357" i="1" s="1"/>
  <c r="J353" i="1"/>
  <c r="I353" i="1"/>
  <c r="H353" i="1"/>
  <c r="G353" i="1"/>
  <c r="F353" i="1"/>
  <c r="E353" i="1"/>
  <c r="D353" i="1"/>
  <c r="J349" i="1"/>
  <c r="I349" i="1"/>
  <c r="H349" i="1"/>
  <c r="G349" i="1"/>
  <c r="F349" i="1"/>
  <c r="E349" i="1"/>
  <c r="D349" i="1"/>
  <c r="C349" i="1"/>
  <c r="J348" i="1"/>
  <c r="I348" i="1"/>
  <c r="H348" i="1"/>
  <c r="G348" i="1"/>
  <c r="F348" i="1"/>
  <c r="E348" i="1"/>
  <c r="D348" i="1"/>
  <c r="J347" i="1"/>
  <c r="I347" i="1"/>
  <c r="H347" i="1"/>
  <c r="G347" i="1"/>
  <c r="F347" i="1"/>
  <c r="E347" i="1"/>
  <c r="D347" i="1"/>
  <c r="C346" i="1"/>
  <c r="A346" i="1"/>
  <c r="A347" i="1" s="1"/>
  <c r="A348" i="1" s="1"/>
  <c r="A349" i="1" s="1"/>
  <c r="J345" i="1"/>
  <c r="I345" i="1"/>
  <c r="H345" i="1"/>
  <c r="G345" i="1"/>
  <c r="F345" i="1"/>
  <c r="E345" i="1"/>
  <c r="D345" i="1"/>
  <c r="C334" i="1"/>
  <c r="C333" i="1"/>
  <c r="J331" i="1"/>
  <c r="I331" i="1"/>
  <c r="H331" i="1"/>
  <c r="G331" i="1"/>
  <c r="F331" i="1"/>
  <c r="E331" i="1"/>
  <c r="D331" i="1"/>
  <c r="C331" i="1"/>
  <c r="J329" i="1"/>
  <c r="I329" i="1"/>
  <c r="H329" i="1"/>
  <c r="G329" i="1"/>
  <c r="F329" i="1"/>
  <c r="E329" i="1"/>
  <c r="D329" i="1"/>
  <c r="C329" i="1"/>
  <c r="J328" i="1"/>
  <c r="I328" i="1"/>
  <c r="H328" i="1"/>
  <c r="G328" i="1"/>
  <c r="F328" i="1"/>
  <c r="E328" i="1"/>
  <c r="D328" i="1"/>
  <c r="A327" i="1"/>
  <c r="A328" i="1" s="1"/>
  <c r="A329" i="1" s="1"/>
  <c r="A330" i="1" s="1"/>
  <c r="J326" i="1"/>
  <c r="I326" i="1"/>
  <c r="H326" i="1"/>
  <c r="G326" i="1"/>
  <c r="F326" i="1"/>
  <c r="E326" i="1"/>
  <c r="D326" i="1"/>
  <c r="J322" i="1"/>
  <c r="I322" i="1"/>
  <c r="H322" i="1"/>
  <c r="G322" i="1"/>
  <c r="F322" i="1"/>
  <c r="E322" i="1"/>
  <c r="D322" i="1"/>
  <c r="C322" i="1"/>
  <c r="J321" i="1"/>
  <c r="I321" i="1"/>
  <c r="H321" i="1"/>
  <c r="G321" i="1"/>
  <c r="F321" i="1"/>
  <c r="E321" i="1"/>
  <c r="D321" i="1"/>
  <c r="C321" i="1"/>
  <c r="J320" i="1"/>
  <c r="I320" i="1"/>
  <c r="H320" i="1"/>
  <c r="G320" i="1"/>
  <c r="F320" i="1"/>
  <c r="E320" i="1"/>
  <c r="D320" i="1"/>
  <c r="C319" i="1"/>
  <c r="A319" i="1"/>
  <c r="A320" i="1" s="1"/>
  <c r="A321" i="1" s="1"/>
  <c r="A322" i="1" s="1"/>
  <c r="J318" i="1"/>
  <c r="I318" i="1"/>
  <c r="H318" i="1"/>
  <c r="G318" i="1"/>
  <c r="F318" i="1"/>
  <c r="E318" i="1"/>
  <c r="D318" i="1"/>
  <c r="C309" i="1"/>
  <c r="C308" i="1"/>
  <c r="C307" i="1"/>
  <c r="C306" i="1"/>
  <c r="J305" i="1"/>
  <c r="I305" i="1"/>
  <c r="H305" i="1"/>
  <c r="G305" i="1"/>
  <c r="F305" i="1"/>
  <c r="E305" i="1"/>
  <c r="D305" i="1"/>
  <c r="C305" i="1" s="1"/>
  <c r="C304" i="1"/>
  <c r="J303" i="1"/>
  <c r="I303" i="1"/>
  <c r="I295" i="1" s="1"/>
  <c r="H303" i="1"/>
  <c r="G303" i="1"/>
  <c r="G295" i="1" s="1"/>
  <c r="F303" i="1"/>
  <c r="E303" i="1"/>
  <c r="E295" i="1" s="1"/>
  <c r="D303" i="1"/>
  <c r="C303" i="1"/>
  <c r="J302" i="1"/>
  <c r="J294" i="1" s="1"/>
  <c r="I302" i="1"/>
  <c r="H302" i="1"/>
  <c r="H294" i="1" s="1"/>
  <c r="G302" i="1"/>
  <c r="F302" i="1"/>
  <c r="F294" i="1" s="1"/>
  <c r="E302" i="1"/>
  <c r="D302" i="1"/>
  <c r="C302" i="1" s="1"/>
  <c r="C301" i="1"/>
  <c r="A301" i="1"/>
  <c r="A302" i="1" s="1"/>
  <c r="A303" i="1" s="1"/>
  <c r="A304" i="1" s="1"/>
  <c r="J296" i="1"/>
  <c r="I296" i="1"/>
  <c r="H296" i="1"/>
  <c r="G296" i="1"/>
  <c r="F296" i="1"/>
  <c r="E296" i="1"/>
  <c r="D296" i="1"/>
  <c r="C296" i="1"/>
  <c r="J295" i="1"/>
  <c r="H295" i="1"/>
  <c r="F295" i="1"/>
  <c r="D295" i="1"/>
  <c r="C295" i="1" s="1"/>
  <c r="I294" i="1"/>
  <c r="G294" i="1"/>
  <c r="G292" i="1" s="1"/>
  <c r="E294" i="1"/>
  <c r="C293" i="1"/>
  <c r="A293" i="1"/>
  <c r="A294" i="1" s="1"/>
  <c r="A295" i="1" s="1"/>
  <c r="A296" i="1" s="1"/>
  <c r="C281" i="1"/>
  <c r="C278" i="1" s="1"/>
  <c r="A279" i="1"/>
  <c r="A280" i="1" s="1"/>
  <c r="J278" i="1"/>
  <c r="I278" i="1"/>
  <c r="H278" i="1"/>
  <c r="G278" i="1"/>
  <c r="F278" i="1"/>
  <c r="E278" i="1"/>
  <c r="D278" i="1"/>
  <c r="C276" i="1"/>
  <c r="C273" i="1" s="1"/>
  <c r="A274" i="1"/>
  <c r="A275" i="1" s="1"/>
  <c r="J273" i="1"/>
  <c r="I273" i="1"/>
  <c r="H273" i="1"/>
  <c r="G273" i="1"/>
  <c r="F273" i="1"/>
  <c r="E273" i="1"/>
  <c r="D273" i="1"/>
  <c r="C271" i="1"/>
  <c r="J268" i="1"/>
  <c r="I268" i="1"/>
  <c r="H268" i="1"/>
  <c r="G268" i="1"/>
  <c r="F268" i="1"/>
  <c r="E268" i="1"/>
  <c r="D268" i="1"/>
  <c r="C268" i="1"/>
  <c r="J266" i="1"/>
  <c r="I266" i="1"/>
  <c r="H266" i="1"/>
  <c r="G266" i="1"/>
  <c r="F266" i="1"/>
  <c r="E266" i="1"/>
  <c r="D266" i="1"/>
  <c r="C266" i="1"/>
  <c r="J265" i="1"/>
  <c r="I265" i="1"/>
  <c r="H265" i="1"/>
  <c r="G265" i="1"/>
  <c r="F265" i="1"/>
  <c r="E265" i="1"/>
  <c r="D265" i="1"/>
  <c r="C265" i="1"/>
  <c r="A264" i="1"/>
  <c r="A265" i="1" s="1"/>
  <c r="A266" i="1" s="1"/>
  <c r="A267" i="1" s="1"/>
  <c r="J263" i="1"/>
  <c r="I263" i="1"/>
  <c r="H263" i="1"/>
  <c r="G263" i="1"/>
  <c r="F263" i="1"/>
  <c r="E263" i="1"/>
  <c r="D263" i="1"/>
  <c r="C263" i="1"/>
  <c r="J259" i="1"/>
  <c r="I259" i="1"/>
  <c r="H259" i="1"/>
  <c r="G259" i="1"/>
  <c r="F259" i="1"/>
  <c r="E259" i="1"/>
  <c r="D259" i="1"/>
  <c r="C259" i="1"/>
  <c r="J258" i="1"/>
  <c r="I258" i="1"/>
  <c r="H258" i="1"/>
  <c r="G258" i="1"/>
  <c r="F258" i="1"/>
  <c r="E258" i="1"/>
  <c r="D258" i="1"/>
  <c r="C258" i="1"/>
  <c r="J257" i="1"/>
  <c r="I257" i="1"/>
  <c r="H257" i="1"/>
  <c r="G257" i="1"/>
  <c r="F257" i="1"/>
  <c r="E257" i="1"/>
  <c r="D257" i="1"/>
  <c r="C257" i="1"/>
  <c r="C256" i="1"/>
  <c r="A256" i="1"/>
  <c r="A257" i="1" s="1"/>
  <c r="A258" i="1" s="1"/>
  <c r="A259" i="1" s="1"/>
  <c r="J255" i="1"/>
  <c r="I255" i="1"/>
  <c r="H255" i="1"/>
  <c r="G255" i="1"/>
  <c r="F255" i="1"/>
  <c r="E255" i="1"/>
  <c r="D255" i="1"/>
  <c r="C255" i="1"/>
  <c r="C246" i="1"/>
  <c r="C245" i="1"/>
  <c r="G244" i="1"/>
  <c r="H244" i="1" s="1"/>
  <c r="C243" i="1"/>
  <c r="G242" i="1"/>
  <c r="F242" i="1"/>
  <c r="C241" i="1"/>
  <c r="A241" i="1"/>
  <c r="C240" i="1"/>
  <c r="C239" i="1"/>
  <c r="C238" i="1"/>
  <c r="J237" i="1"/>
  <c r="I237" i="1"/>
  <c r="H237" i="1"/>
  <c r="G237" i="1"/>
  <c r="F237" i="1"/>
  <c r="E237" i="1"/>
  <c r="D237" i="1"/>
  <c r="C237" i="1" s="1"/>
  <c r="C236" i="1"/>
  <c r="C235" i="1"/>
  <c r="C234" i="1"/>
  <c r="C233" i="1"/>
  <c r="C232" i="1"/>
  <c r="C231" i="1"/>
  <c r="C230" i="1"/>
  <c r="C229" i="1"/>
  <c r="C228" i="1"/>
  <c r="J227" i="1"/>
  <c r="I227" i="1"/>
  <c r="H227" i="1"/>
  <c r="G227" i="1"/>
  <c r="F227" i="1"/>
  <c r="E227" i="1"/>
  <c r="D227" i="1"/>
  <c r="C227" i="1"/>
  <c r="C226" i="1"/>
  <c r="C225" i="1"/>
  <c r="C224" i="1"/>
  <c r="C223" i="1"/>
  <c r="A223" i="1"/>
  <c r="A224" i="1" s="1"/>
  <c r="J222" i="1"/>
  <c r="I222" i="1"/>
  <c r="H222" i="1"/>
  <c r="G222" i="1"/>
  <c r="F222" i="1"/>
  <c r="E222" i="1"/>
  <c r="D222" i="1"/>
  <c r="C222" i="1"/>
  <c r="C221" i="1"/>
  <c r="A221" i="1"/>
  <c r="D220" i="1"/>
  <c r="C220" i="1" s="1"/>
  <c r="C213" i="1" s="1"/>
  <c r="D219" i="1"/>
  <c r="C219" i="1" s="1"/>
  <c r="J217" i="1"/>
  <c r="I217" i="1"/>
  <c r="H217" i="1"/>
  <c r="G217" i="1"/>
  <c r="F217" i="1"/>
  <c r="E217" i="1"/>
  <c r="D217" i="1"/>
  <c r="A211" i="1"/>
  <c r="A212" i="1" s="1"/>
  <c r="A213" i="1" s="1"/>
  <c r="A214" i="1" s="1"/>
  <c r="J210" i="1"/>
  <c r="I210" i="1"/>
  <c r="H210" i="1"/>
  <c r="G210" i="1"/>
  <c r="F210" i="1"/>
  <c r="E210" i="1"/>
  <c r="D210" i="1"/>
  <c r="C199" i="1"/>
  <c r="J196" i="1"/>
  <c r="I196" i="1"/>
  <c r="H196" i="1"/>
  <c r="G196" i="1"/>
  <c r="F196" i="1"/>
  <c r="E196" i="1"/>
  <c r="D196" i="1"/>
  <c r="C196" i="1"/>
  <c r="C194" i="1"/>
  <c r="A192" i="1"/>
  <c r="A193" i="1" s="1"/>
  <c r="J191" i="1"/>
  <c r="I191" i="1"/>
  <c r="H191" i="1"/>
  <c r="G191" i="1"/>
  <c r="F191" i="1"/>
  <c r="E191" i="1"/>
  <c r="D191" i="1"/>
  <c r="C191" i="1"/>
  <c r="C189" i="1"/>
  <c r="J186" i="1"/>
  <c r="I186" i="1"/>
  <c r="H186" i="1"/>
  <c r="G186" i="1"/>
  <c r="F186" i="1"/>
  <c r="E186" i="1"/>
  <c r="D186" i="1"/>
  <c r="C186" i="1"/>
  <c r="C431" i="1" l="1"/>
  <c r="C425" i="1"/>
  <c r="C423" i="1" s="1"/>
  <c r="C404" i="1"/>
  <c r="C398" i="1"/>
  <c r="C396" i="1" s="1"/>
  <c r="C328" i="1"/>
  <c r="C380" i="1"/>
  <c r="C375" i="1"/>
  <c r="C372" i="1" s="1"/>
  <c r="F292" i="1"/>
  <c r="H292" i="1"/>
  <c r="J292" i="1"/>
  <c r="E292" i="1"/>
  <c r="I292" i="1"/>
  <c r="C355" i="1"/>
  <c r="C353" i="1" s="1"/>
  <c r="C326" i="1"/>
  <c r="C320" i="1"/>
  <c r="C318" i="1" s="1"/>
  <c r="D294" i="1"/>
  <c r="D300" i="1"/>
  <c r="C300" i="1" s="1"/>
  <c r="C217" i="1"/>
  <c r="C212" i="1"/>
  <c r="C210" i="1" s="1"/>
  <c r="H242" i="1"/>
  <c r="I244" i="1"/>
  <c r="C174" i="1"/>
  <c r="J171" i="1"/>
  <c r="I171" i="1"/>
  <c r="H171" i="1"/>
  <c r="G171" i="1"/>
  <c r="F171" i="1"/>
  <c r="E171" i="1"/>
  <c r="D171" i="1"/>
  <c r="C171" i="1"/>
  <c r="C169" i="1"/>
  <c r="C166" i="1" s="1"/>
  <c r="A167" i="1"/>
  <c r="A168" i="1" s="1"/>
  <c r="J166" i="1"/>
  <c r="I166" i="1"/>
  <c r="H166" i="1"/>
  <c r="G166" i="1"/>
  <c r="F166" i="1"/>
  <c r="E166" i="1"/>
  <c r="D166" i="1"/>
  <c r="C164" i="1"/>
  <c r="J161" i="1"/>
  <c r="I161" i="1"/>
  <c r="H161" i="1"/>
  <c r="G161" i="1"/>
  <c r="F161" i="1"/>
  <c r="E161" i="1"/>
  <c r="D161" i="1"/>
  <c r="C161" i="1"/>
  <c r="J159" i="1"/>
  <c r="I159" i="1"/>
  <c r="H159" i="1"/>
  <c r="G159" i="1"/>
  <c r="F159" i="1"/>
  <c r="E159" i="1"/>
  <c r="D159" i="1"/>
  <c r="D156" i="1" s="1"/>
  <c r="C159" i="1"/>
  <c r="A157" i="1"/>
  <c r="A158" i="1" s="1"/>
  <c r="A159" i="1" s="1"/>
  <c r="A160" i="1" s="1"/>
  <c r="J156" i="1"/>
  <c r="I156" i="1"/>
  <c r="H156" i="1"/>
  <c r="G156" i="1"/>
  <c r="F156" i="1"/>
  <c r="E156" i="1"/>
  <c r="C156" i="1"/>
  <c r="J152" i="1"/>
  <c r="I152" i="1"/>
  <c r="H152" i="1"/>
  <c r="G152" i="1"/>
  <c r="F152" i="1"/>
  <c r="E152" i="1"/>
  <c r="D152" i="1"/>
  <c r="C152" i="1"/>
  <c r="C151" i="1"/>
  <c r="C149" i="1" s="1"/>
  <c r="A150" i="1"/>
  <c r="A151" i="1" s="1"/>
  <c r="A152" i="1" s="1"/>
  <c r="A153" i="1" s="1"/>
  <c r="J149" i="1"/>
  <c r="I149" i="1"/>
  <c r="H149" i="1"/>
  <c r="G149" i="1"/>
  <c r="F149" i="1"/>
  <c r="E149" i="1"/>
  <c r="D149" i="1"/>
  <c r="C138" i="1"/>
  <c r="C137" i="1"/>
  <c r="A136" i="1"/>
  <c r="A137" i="1" s="1"/>
  <c r="J135" i="1"/>
  <c r="I135" i="1"/>
  <c r="H135" i="1"/>
  <c r="G135" i="1"/>
  <c r="F135" i="1"/>
  <c r="E135" i="1"/>
  <c r="D135" i="1"/>
  <c r="C135" i="1"/>
  <c r="C133" i="1"/>
  <c r="J130" i="1"/>
  <c r="I130" i="1"/>
  <c r="H130" i="1"/>
  <c r="G130" i="1"/>
  <c r="F130" i="1"/>
  <c r="E130" i="1"/>
  <c r="D130" i="1"/>
  <c r="C130" i="1"/>
  <c r="D128" i="1"/>
  <c r="C128" i="1" s="1"/>
  <c r="D127" i="1"/>
  <c r="C127" i="1"/>
  <c r="A126" i="1"/>
  <c r="A127" i="1" s="1"/>
  <c r="A128" i="1" s="1"/>
  <c r="A129" i="1" s="1"/>
  <c r="J125" i="1"/>
  <c r="I125" i="1"/>
  <c r="H125" i="1"/>
  <c r="G125" i="1"/>
  <c r="F125" i="1"/>
  <c r="E125" i="1"/>
  <c r="D125" i="1"/>
  <c r="J121" i="1"/>
  <c r="I121" i="1"/>
  <c r="H121" i="1"/>
  <c r="G121" i="1"/>
  <c r="F121" i="1"/>
  <c r="E121" i="1"/>
  <c r="D121" i="1"/>
  <c r="C121" i="1"/>
  <c r="D120" i="1"/>
  <c r="C120" i="1" s="1"/>
  <c r="D119" i="1"/>
  <c r="C119" i="1"/>
  <c r="A118" i="1"/>
  <c r="A119" i="1" s="1"/>
  <c r="A120" i="1" s="1"/>
  <c r="A121" i="1" s="1"/>
  <c r="J117" i="1"/>
  <c r="I117" i="1"/>
  <c r="H117" i="1"/>
  <c r="G117" i="1"/>
  <c r="F117" i="1"/>
  <c r="E117" i="1"/>
  <c r="D117" i="1"/>
  <c r="C93" i="1"/>
  <c r="C73" i="1" s="1"/>
  <c r="A92" i="1"/>
  <c r="A93" i="1" s="1"/>
  <c r="J91" i="1"/>
  <c r="I91" i="1"/>
  <c r="H91" i="1"/>
  <c r="G91" i="1"/>
  <c r="F91" i="1"/>
  <c r="E91" i="1"/>
  <c r="D91" i="1"/>
  <c r="C89" i="1"/>
  <c r="A87" i="1"/>
  <c r="A88" i="1" s="1"/>
  <c r="J86" i="1"/>
  <c r="I86" i="1"/>
  <c r="H86" i="1"/>
  <c r="G86" i="1"/>
  <c r="F86" i="1"/>
  <c r="E86" i="1"/>
  <c r="D86" i="1"/>
  <c r="C86" i="1"/>
  <c r="C85" i="1"/>
  <c r="C84" i="1"/>
  <c r="C83" i="1"/>
  <c r="C82" i="1"/>
  <c r="A82" i="1"/>
  <c r="A83" i="1" s="1"/>
  <c r="J81" i="1"/>
  <c r="I81" i="1"/>
  <c r="H81" i="1"/>
  <c r="G81" i="1"/>
  <c r="F81" i="1"/>
  <c r="E81" i="1"/>
  <c r="D81" i="1"/>
  <c r="C81" i="1"/>
  <c r="C80" i="1"/>
  <c r="C79" i="1"/>
  <c r="C78" i="1"/>
  <c r="J76" i="1"/>
  <c r="I76" i="1"/>
  <c r="H76" i="1"/>
  <c r="G76" i="1"/>
  <c r="F76" i="1"/>
  <c r="E76" i="1"/>
  <c r="D76" i="1"/>
  <c r="C76" i="1"/>
  <c r="C75" i="1"/>
  <c r="J74" i="1"/>
  <c r="I74" i="1"/>
  <c r="H74" i="1"/>
  <c r="G74" i="1"/>
  <c r="F74" i="1"/>
  <c r="E74" i="1"/>
  <c r="D74" i="1"/>
  <c r="C74" i="1" s="1"/>
  <c r="H65" i="1"/>
  <c r="F65" i="1"/>
  <c r="J64" i="1"/>
  <c r="I71" i="1"/>
  <c r="H64" i="1"/>
  <c r="G71" i="1"/>
  <c r="F64" i="1"/>
  <c r="E71" i="1"/>
  <c r="A72" i="1"/>
  <c r="A73" i="1" s="1"/>
  <c r="A74" i="1" s="1"/>
  <c r="A75" i="1" s="1"/>
  <c r="F71" i="1"/>
  <c r="J67" i="1"/>
  <c r="I67" i="1"/>
  <c r="H67" i="1"/>
  <c r="G67" i="1"/>
  <c r="F67" i="1"/>
  <c r="E67" i="1"/>
  <c r="D67" i="1"/>
  <c r="C67" i="1" s="1"/>
  <c r="J66" i="1"/>
  <c r="I66" i="1"/>
  <c r="H66" i="1"/>
  <c r="G66" i="1"/>
  <c r="F66" i="1"/>
  <c r="E66" i="1"/>
  <c r="D66" i="1"/>
  <c r="I65" i="1"/>
  <c r="G65" i="1"/>
  <c r="E65" i="1"/>
  <c r="G64" i="1"/>
  <c r="G63" i="1" s="1"/>
  <c r="A64" i="1"/>
  <c r="A65" i="1" s="1"/>
  <c r="A66" i="1" s="1"/>
  <c r="A67" i="1" s="1"/>
  <c r="C54" i="1"/>
  <c r="C53" i="1"/>
  <c r="C52" i="1"/>
  <c r="C51" i="1"/>
  <c r="A51" i="1"/>
  <c r="A52" i="1" s="1"/>
  <c r="J50" i="1"/>
  <c r="I50" i="1"/>
  <c r="H50" i="1"/>
  <c r="G50" i="1"/>
  <c r="F50" i="1"/>
  <c r="E50" i="1"/>
  <c r="C50" i="1" s="1"/>
  <c r="D50" i="1"/>
  <c r="C48" i="1"/>
  <c r="C33" i="1" s="1"/>
  <c r="C47" i="1"/>
  <c r="C46" i="1"/>
  <c r="A46" i="1"/>
  <c r="A47" i="1" s="1"/>
  <c r="J45" i="1"/>
  <c r="I45" i="1"/>
  <c r="H45" i="1"/>
  <c r="G45" i="1"/>
  <c r="F45" i="1"/>
  <c r="E45" i="1"/>
  <c r="D45" i="1"/>
  <c r="C45" i="1" s="1"/>
  <c r="C44" i="1"/>
  <c r="C43" i="1"/>
  <c r="C42" i="1"/>
  <c r="C41" i="1"/>
  <c r="J40" i="1"/>
  <c r="I40" i="1"/>
  <c r="H40" i="1"/>
  <c r="G40" i="1"/>
  <c r="F40" i="1"/>
  <c r="E40" i="1"/>
  <c r="D40" i="1"/>
  <c r="C40" i="1" s="1"/>
  <c r="C39" i="1"/>
  <c r="C34" i="1" s="1"/>
  <c r="C38" i="1"/>
  <c r="C37" i="1"/>
  <c r="C32" i="1" s="1"/>
  <c r="C36" i="1"/>
  <c r="J35" i="1"/>
  <c r="I35" i="1"/>
  <c r="H35" i="1"/>
  <c r="G35" i="1"/>
  <c r="F35" i="1"/>
  <c r="E35" i="1"/>
  <c r="D35" i="1"/>
  <c r="C35" i="1" s="1"/>
  <c r="J34" i="1"/>
  <c r="J26" i="1" s="1"/>
  <c r="I34" i="1"/>
  <c r="I26" i="1" s="1"/>
  <c r="H34" i="1"/>
  <c r="G34" i="1"/>
  <c r="G26" i="1" s="1"/>
  <c r="F34" i="1"/>
  <c r="F26" i="1" s="1"/>
  <c r="E34" i="1"/>
  <c r="E26" i="1" s="1"/>
  <c r="D34" i="1"/>
  <c r="J33" i="1"/>
  <c r="J25" i="1" s="1"/>
  <c r="I33" i="1"/>
  <c r="H33" i="1"/>
  <c r="H25" i="1" s="1"/>
  <c r="G33" i="1"/>
  <c r="F33" i="1"/>
  <c r="F25" i="1" s="1"/>
  <c r="E33" i="1"/>
  <c r="D33" i="1"/>
  <c r="D25" i="1" s="1"/>
  <c r="J32" i="1"/>
  <c r="J24" i="1" s="1"/>
  <c r="I32" i="1"/>
  <c r="H32" i="1"/>
  <c r="H24" i="1" s="1"/>
  <c r="G32" i="1"/>
  <c r="F32" i="1"/>
  <c r="F24" i="1" s="1"/>
  <c r="E32" i="1"/>
  <c r="D32" i="1"/>
  <c r="D24" i="1" s="1"/>
  <c r="D31" i="1"/>
  <c r="C31" i="1" s="1"/>
  <c r="A31" i="1"/>
  <c r="A32" i="1" s="1"/>
  <c r="A33" i="1" s="1"/>
  <c r="A34" i="1" s="1"/>
  <c r="J30" i="1"/>
  <c r="I30" i="1"/>
  <c r="H30" i="1"/>
  <c r="G30" i="1"/>
  <c r="F30" i="1"/>
  <c r="E30" i="1"/>
  <c r="D30" i="1"/>
  <c r="H26" i="1"/>
  <c r="D26" i="1"/>
  <c r="I25" i="1"/>
  <c r="G25" i="1"/>
  <c r="E25" i="1"/>
  <c r="I24" i="1"/>
  <c r="I22" i="1" s="1"/>
  <c r="G24" i="1"/>
  <c r="E24" i="1"/>
  <c r="E22" i="1" s="1"/>
  <c r="C23" i="1"/>
  <c r="A23" i="1"/>
  <c r="A24" i="1" s="1"/>
  <c r="A25" i="1" s="1"/>
  <c r="A26" i="1" s="1"/>
  <c r="C12" i="1"/>
  <c r="C11" i="1"/>
  <c r="C10" i="1"/>
  <c r="C9" i="1"/>
  <c r="A9" i="1"/>
  <c r="A10" i="1" s="1"/>
  <c r="A11" i="1" s="1"/>
  <c r="A12" i="1" s="1"/>
  <c r="J8" i="1"/>
  <c r="I8" i="1"/>
  <c r="H8" i="1"/>
  <c r="G8" i="1"/>
  <c r="F8" i="1"/>
  <c r="E8" i="1"/>
  <c r="D8" i="1"/>
  <c r="C91" i="1" l="1"/>
  <c r="G22" i="1"/>
  <c r="C25" i="1"/>
  <c r="D22" i="1"/>
  <c r="F22" i="1"/>
  <c r="H22" i="1"/>
  <c r="J22" i="1"/>
  <c r="C8" i="1"/>
  <c r="D71" i="1"/>
  <c r="H71" i="1"/>
  <c r="C26" i="1"/>
  <c r="C117" i="1"/>
  <c r="C24" i="1"/>
  <c r="C30" i="1"/>
  <c r="E64" i="1"/>
  <c r="E63" i="1" s="1"/>
  <c r="I64" i="1"/>
  <c r="I63" i="1" s="1"/>
  <c r="C66" i="1"/>
  <c r="C72" i="1"/>
  <c r="F63" i="1"/>
  <c r="H63" i="1"/>
  <c r="C125" i="1"/>
  <c r="C347" i="1"/>
  <c r="C345" i="1" s="1"/>
  <c r="C294" i="1"/>
  <c r="D292" i="1"/>
  <c r="C292" i="1" s="1"/>
  <c r="J244" i="1"/>
  <c r="I242" i="1"/>
  <c r="J63" i="1"/>
  <c r="J71" i="1"/>
  <c r="D64" i="1"/>
  <c r="C64" i="1" s="1"/>
  <c r="D65" i="1"/>
  <c r="C65" i="1" l="1"/>
  <c r="C71" i="1"/>
  <c r="C22" i="1"/>
  <c r="D63" i="1"/>
  <c r="C63" i="1" s="1"/>
  <c r="J242" i="1"/>
  <c r="C242" i="1" s="1"/>
  <c r="C244" i="1"/>
</calcChain>
</file>

<file path=xl/sharedStrings.xml><?xml version="1.0" encoding="utf-8"?>
<sst xmlns="http://schemas.openxmlformats.org/spreadsheetml/2006/main" count="449" uniqueCount="90">
  <si>
    <t>Приложение № 2
к муниципальной  программе 
"Развитие образования,культуры, спорта и молодежной политики в Камышловском городском округе до 2020 года"</t>
  </si>
  <si>
    <t>№ строки</t>
  </si>
  <si>
    <t>Наименование мероприятия/ 
Источники расходов на финансирование</t>
  </si>
  <si>
    <t>Объем расходов на выполнение мероприятия за счет всех источников 
ресурсного обеспечения, тыс.рублей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</si>
  <si>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</si>
  <si>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</si>
  <si>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</si>
  <si>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</si>
  <si>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</si>
  <si>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</si>
  <si>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</si>
  <si>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</si>
  <si>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Приложение № 2.1  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</si>
  <si>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  <charset val="204"/>
      </rPr>
      <t xml:space="preserve">ПЛАН МЕРОПРИЯТИЙ </t>
    </r>
    <r>
      <rPr>
        <b/>
        <sz val="11"/>
        <rFont val="Times New Roman"/>
        <family val="1"/>
        <charset val="204"/>
      </rPr>
      <t xml:space="preserve">
по выполнению подпрограммы Развитие системы дошкольного образования в Камышловском горождском округе</t>
    </r>
  </si>
  <si>
    <t>ВСЕГО ПО МУНИЦИПАЛЬНОЙ ПОДПРОГРАММЕ, В ТОМ ЧИСЛЕ</t>
  </si>
  <si>
    <t xml:space="preserve"> Прочие нужды</t>
  </si>
  <si>
    <t>Всего по направлению
"Прочие нужды", в том числе</t>
  </si>
  <si>
    <t>Мероприятие 1. Финансовое обеспечение  государственных гарантий реалазации прав на получение  общедоступного и бесплатного дошкольного образования в муниуипальных дошкольных образовательных учреждениях, всего, из них:</t>
  </si>
  <si>
    <t>4-9</t>
  </si>
  <si>
    <t>Меропритие 2. Финансовое обеспечение создания условий для присмотра и ухода за детьми, содержания детей в  муниципальных дошкольных  образовательных учреждениех - всего, из них</t>
  </si>
  <si>
    <t>Мероприятие 3. Финансовое обеспечение мероприятий по укреплению и развитию материально - технической базы муниципальных  дошкольных образовательных учреждений , всего, из них:</t>
  </si>
  <si>
    <t>Мероприятие 4. Финансирование расходов, связанных  с воспитанием и обучением детей-инвалидов дошкольного возраста,проживающих в Свердловской области, на дому , в образовательных организациях дошкольного образования</t>
  </si>
  <si>
    <t xml:space="preserve"> -</t>
  </si>
  <si>
    <t xml:space="preserve">             -</t>
  </si>
  <si>
    <t>Приложение № 2.2 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</si>
  <si>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  <charset val="204"/>
      </rPr>
      <t xml:space="preserve">ПЛАН МЕРОПРИЯТИЙ </t>
    </r>
    <r>
      <rPr>
        <b/>
        <sz val="11"/>
        <rFont val="Times New Roman"/>
        <family val="1"/>
        <charset val="204"/>
      </rPr>
      <t xml:space="preserve">
по выполнению подпрограммы Развитие системы общего  образования в Камышловском горождском округе</t>
    </r>
  </si>
  <si>
    <t>Мероприятие 1. Финансовое обеспечение  государственных гарантий реалазации прав на получение  общедоступного и бесплатного начального общего, основного общего, среднего общего образования в муниуипальных общеобразовательных учреждениях, всего, из них:</t>
  </si>
  <si>
    <t>13-40</t>
  </si>
  <si>
    <t>Мероприятие 2. Финансовое обеспечение организация предоставления начального общего, основного общего, среднего общего образования и создание условий для содержания детей в муниципальных общеобразовательных учреждениях, всего, из них:</t>
  </si>
  <si>
    <t>Мероприятие 3.Финансовое  обеспечение мероприятий по укреплению и развитию материально - технической базы муниципальных общеобразовательных учреждений , всего, из них:</t>
  </si>
  <si>
    <t>Мероприятие 4. Фианнсовое обеспечение  мероприятий по организации питания в муниципальных общеобразовательных организациях - всего, из них</t>
  </si>
  <si>
    <t>Мероприятие 5. Финансовое обеспечение бесплатного проезда детей-сирот и детей, оставшихся без попечения родителей, обучающихся в муниципальных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 - всего, из них</t>
  </si>
  <si>
    <t>Приложение № 2.3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</si>
  <si>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  <charset val="204"/>
      </rPr>
      <t xml:space="preserve">ПЛАН МЕРОПРИЯТИЙ </t>
    </r>
    <r>
      <rPr>
        <b/>
        <sz val="11"/>
        <rFont val="Times New Roman"/>
        <family val="1"/>
        <charset val="204"/>
      </rPr>
      <t xml:space="preserve">
по выполнению подпрограммы Развитие системы дополнительного образования   в Камышловском горождском округе</t>
    </r>
  </si>
  <si>
    <t>Мероприятие 1. Финансовое обеспечение организация предоставления дополнительного образования детей в муниципальных учреждениях  дополнительного образования - всего, из них</t>
  </si>
  <si>
    <t>44-47</t>
  </si>
  <si>
    <t>Мероприятие 2. Обеспечение мероприятий по укреплению и развитию материально - технической базы  в  муниципальных учреждениях дополнительного образования, всего, из них:</t>
  </si>
  <si>
    <t>Приложение № 2.4 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</si>
  <si>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  <charset val="204"/>
      </rPr>
      <t xml:space="preserve">ПЛАН МЕРОПРИЯТИЙ  </t>
    </r>
    <r>
      <rPr>
        <b/>
        <sz val="11"/>
        <rFont val="Times New Roman"/>
        <family val="1"/>
        <charset val="204"/>
      </rPr>
      <t xml:space="preserve">
по выполнению подпрограммы Развитие культуры  в Камышловском городском округе</t>
    </r>
  </si>
  <si>
    <t>Прочие нужды</t>
  </si>
  <si>
    <t>Всего по направлению" Прочие нужды", в том числе</t>
  </si>
  <si>
    <t>Мероприятие 1. Организация деятельности муниципальных музеев, приобретение и хранение музейных предметов и музейных коллекций, всего, из них:</t>
  </si>
  <si>
    <t>51-73</t>
  </si>
  <si>
    <t>Мероприятие 2. Огранизация библиотечного обслуживания населения, формирование и хранение библиотечных фондов  муниципальных библиотек, всего, из них:</t>
  </si>
  <si>
    <t>Мероприятие 3. Организация деятельности учреждений культурно-досуговой сферы, всего, из них:</t>
  </si>
  <si>
    <t>Мероприятие 4. Обеспечение мероприятий по укреплению и развитию материально - технической базы муниципальных учреждений культуры, всего, из них:</t>
  </si>
  <si>
    <t xml:space="preserve">Мероприятие 5. Оказание поддержки на конкурсной основе МУ культуры (гранты),всего, из них:  </t>
  </si>
  <si>
    <t xml:space="preserve">Мероприятие 6.Капитальный ремонт зданий и помещений, в которых размещаются МУ кульуры, приведение в соответствие с требованиями пожарной безопасности и оснащение таких учреждений специальным оборудованием, инвентарем и музыкальными инструментами, всего из них:  </t>
  </si>
  <si>
    <t>Мероприятие 7. Информатизация музеев , в том числе приобретение компьютерного оборудования и лицензионного программного обеспечения, подключение музеев к сети интернет, всего, из них:</t>
  </si>
  <si>
    <t>Мероприятие 8. Информатизация муниципальных библиотек , в том числе комплектование книжных фондов (включая приобретение электронных версий книг и подписка (приобретение) периодических изданий, приобретение компьютерного оборудования и лицензионного программного обеспечения, подключение библиотек к сети интернет, всего, из них:</t>
  </si>
  <si>
    <r>
      <rPr>
        <b/>
        <sz val="14"/>
        <rFont val="Times New Roman"/>
        <family val="1"/>
        <charset val="204"/>
      </rPr>
      <t xml:space="preserve">ПЛАН МЕРОПРИЯТИЙ   </t>
    </r>
    <r>
      <rPr>
        <b/>
        <sz val="11"/>
        <rFont val="Times New Roman"/>
        <family val="1"/>
        <charset val="204"/>
      </rPr>
      <t xml:space="preserve">
по выполнению подпрограммы Развитие образования в сфере культуры Камышловского городского округа </t>
    </r>
  </si>
  <si>
    <t xml:space="preserve">Всего по напрвлению " Ппрочие нужды" в том числе </t>
  </si>
  <si>
    <t>Мероприятие 1. Финансовое обеспечение мер соцальной поддержки по бесплатному получению художественного образования в муниципальных учреждениях дополнительного образования, в том числе школах искусств, детям сиротам, детям, оставшимся без попечения родителей и иным категориям граждан, нуждающихся в социальной поддержке, всего, из них:</t>
  </si>
  <si>
    <t>Мероприятие  2.Финансовое обеспечение предоставления дополнительного образования в сфере культуры, всего, из них:</t>
  </si>
  <si>
    <t>Приложение № 2.5 
к муниципальной  программе 
"Развитие образования,культуры, спорта и молодежной политики в Камышловском городском округе до 2020 года"</t>
  </si>
  <si>
    <t>Мероприятие 3. Финансовое обеспечение мероприятий по укреплению и развитию материально - технической базы муниципальных учреждений дополнительного образования  в сфере культуры, всего, из них:</t>
  </si>
  <si>
    <t>Мероприятие 4.  Грант Главы на участие в международном конкурсе, всего, из них:</t>
  </si>
  <si>
    <t>Мероприятие  5. Капитальный ремонт зданий и помещений, в которых размещаются  муниципальные детские школы искусств, и (или) укрепление материально - технической базы таких организаций, всего, из них:</t>
  </si>
  <si>
    <t>Приложение № 2.6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</si>
  <si>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  <charset val="204"/>
      </rPr>
      <t xml:space="preserve">ПЛАН МЕРОПРИЯТИЙ </t>
    </r>
    <r>
      <rPr>
        <b/>
        <sz val="11"/>
        <rFont val="Times New Roman"/>
        <family val="1"/>
        <charset val="204"/>
      </rPr>
      <t xml:space="preserve">
по выполнению подпрограммы Развитие физической культуры и спорта в Камышловском горождском округе</t>
    </r>
  </si>
  <si>
    <t>Мероприятие 1.Финансовое обеспечение предоставления услуг (выполнения работ) в сфере физической культуры и спорта всего, из них:</t>
  </si>
  <si>
    <t>83-114</t>
  </si>
  <si>
    <t>Мероприятие 2. Финансовое обеспечение мероприятий по укреплению и развитию материально - технической базы муниципальных   учреждений физической культуры и спорта , всего, из них:</t>
  </si>
  <si>
    <t>Мероприятие 3. Финансовое обеспечение  организации и проведения в соответствии с календарным планом физкультурно-оздоровительных мероприятий разного уровня, всего, из них:</t>
  </si>
  <si>
    <t>Приложение № 2.7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</si>
  <si>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  <charset val="204"/>
      </rPr>
      <t xml:space="preserve">ПЛАН МЕРОПРИЯТИЙ </t>
    </r>
    <r>
      <rPr>
        <b/>
        <sz val="11"/>
        <rFont val="Times New Roman"/>
        <family val="1"/>
        <charset val="204"/>
      </rPr>
      <t xml:space="preserve">
по выполнению подпрограммы Организация отдыха и оздоровления детей  в Камышловском горождском округе</t>
    </r>
  </si>
  <si>
    <t>Мероприятие 1. Финансовое обеспечение организации отдыха и оздоровления детей   - всего, из них</t>
  </si>
  <si>
    <t>118-121</t>
  </si>
  <si>
    <t>Приложение № 2.8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</si>
  <si>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  <charset val="204"/>
      </rPr>
      <t xml:space="preserve">ПЛАН МЕРОПРИЯТИЙ </t>
    </r>
    <r>
      <rPr>
        <b/>
        <sz val="11"/>
        <rFont val="Times New Roman"/>
        <family val="1"/>
        <charset val="204"/>
      </rPr>
      <t xml:space="preserve">
по выполнению подпрограммы Развитие молодежной политики в Камышловском горождском округе</t>
    </r>
  </si>
  <si>
    <r>
      <t xml:space="preserve">Мероприятие 1
</t>
    </r>
    <r>
      <rPr>
        <sz val="12"/>
        <color indexed="8"/>
        <rFont val="Times New Roman"/>
        <family val="1"/>
        <charset val="204"/>
      </rPr>
      <t>Финансовое обеспечение  мероприятий по работе с молодежью  всего, из них:</t>
    </r>
  </si>
  <si>
    <t>125-133</t>
  </si>
  <si>
    <t>Приложение № 2.9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</si>
  <si>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  <charset val="204"/>
      </rPr>
      <t xml:space="preserve">ПЛАН МЕРОПРИЯТИЙ </t>
    </r>
    <r>
      <rPr>
        <b/>
        <sz val="11"/>
        <rFont val="Times New Roman"/>
        <family val="1"/>
        <charset val="204"/>
      </rPr>
      <t xml:space="preserve">
по выполнению подпрограммы Патриотическое воспитание граждан в Камышловском горождском округе</t>
    </r>
  </si>
  <si>
    <r>
      <t xml:space="preserve">Мероприятие 1Финансовое обеспечение мероприятий по патриотическому воспитанию молодых граждан 
</t>
    </r>
    <r>
      <rPr>
        <sz val="12"/>
        <color indexed="8"/>
        <rFont val="Times New Roman"/>
        <family val="1"/>
        <charset val="204"/>
      </rPr>
      <t xml:space="preserve">  всего, из них:</t>
    </r>
  </si>
  <si>
    <t>137-152</t>
  </si>
  <si>
    <t>Приложение № 2.10 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</si>
  <si>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  <charset val="204"/>
      </rPr>
      <t xml:space="preserve">ПЛАН МЕРОПРИЯТИЙ </t>
    </r>
    <r>
      <rPr>
        <b/>
        <sz val="11"/>
        <rFont val="Times New Roman"/>
        <family val="1"/>
        <charset val="204"/>
      </rPr>
      <t xml:space="preserve">
по выполнению подпрограммы Профилактика ассоциальных явлений  в Камышловском горождском округе</t>
    </r>
  </si>
  <si>
    <r>
      <t xml:space="preserve">Мероприятие 1Финансовое обеспечение мероприятий попрофилактике ассоциальных явлений
</t>
    </r>
    <r>
      <rPr>
        <sz val="12"/>
        <color indexed="8"/>
        <rFont val="Times New Roman"/>
        <family val="1"/>
        <charset val="204"/>
      </rPr>
      <t xml:space="preserve">  всего, из них:</t>
    </r>
  </si>
  <si>
    <t>156-162</t>
  </si>
  <si>
    <t>Приложение № 2.11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</si>
  <si>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  <charset val="204"/>
      </rPr>
      <t xml:space="preserve">ПЛАН МЕРОПРИЯТИЙ </t>
    </r>
    <r>
      <rPr>
        <b/>
        <sz val="11"/>
        <rFont val="Times New Roman"/>
        <family val="1"/>
        <charset val="204"/>
      </rPr>
      <t xml:space="preserve">
по выполнению подпрограммы Обеспечение жильем молодых семей в Камышловском горождском округе</t>
    </r>
  </si>
  <si>
    <r>
      <t xml:space="preserve">Мероприятие 1Финансовое обеспечение  мероприятий по обеспечению жильем молодых семей
</t>
    </r>
    <r>
      <rPr>
        <sz val="12"/>
        <color indexed="8"/>
        <rFont val="Times New Roman"/>
        <family val="1"/>
        <charset val="204"/>
      </rPr>
      <t xml:space="preserve">  всего, из них:</t>
    </r>
  </si>
  <si>
    <t>166-171</t>
  </si>
  <si>
    <t>Приложение № 2.12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</si>
  <si>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  <charset val="204"/>
      </rPr>
      <t xml:space="preserve">ПЛАН МЕРОПРИЯТИЙ </t>
    </r>
    <r>
      <rPr>
        <b/>
        <sz val="11"/>
        <rFont val="Times New Roman"/>
        <family val="1"/>
        <charset val="204"/>
      </rPr>
      <t xml:space="preserve">
по выполнению подпрограммы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округае до 2020 года" </t>
    </r>
  </si>
  <si>
    <r>
      <t xml:space="preserve">Мероприятие 1. Финансовое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округае до 2020 года" </t>
    </r>
    <r>
      <rPr>
        <sz val="12"/>
        <color indexed="8"/>
        <rFont val="Times New Roman"/>
        <family val="1"/>
        <charset val="204"/>
      </rPr>
      <t xml:space="preserve">  всего, из них:</t>
    </r>
  </si>
  <si>
    <t>175-198</t>
  </si>
  <si>
    <t>Мероприятие 6. Финансовое   обеспечение  выплат на ежемесячное денежное вознаграждение за классное руководство- всего, из них</t>
  </si>
  <si>
    <t>ПЛАН МЕРОПРИЯТИЙ 
по выполнению муниципальной программы Развитие образования, культуры, спорта и молодежной политики  в Камышловском городском округе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</si>
</sst>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_р_._-;\-* #,##0.0_р_._-;_-* &quot;-&quot;?_р_._-;_-@_-"/>
    <numFmt numFmtId="165" formatCode="_-* #,##0_р_._-;\-* #,##0_р_._-;_-* &quot;-&quot;??_р_._-;_-@_-"/>
    <numFmt numFmtId="166" formatCode="_-* #,##0.0_р_._-;\-* #,##0.0_р_._-;_-* &quot;-&quot;??_р_._-;_-@_-"/>
    <numFmt numFmtId="167" formatCode="000000"/>
  </numFmts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8">
    <xf numFmtId="0" fontId="0" fillId="0" borderId="0" xfId="0"/>
    <xf numFmtId="0" fontId="1" fillId="0" borderId="0" xfId="0" applyFont="1" applyFill="1" applyAlignment="1">
      <alignment horizontal="center" vertical="justify"/>
    </xf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left" vertical="justify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justify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justify"/>
    </xf>
    <xf numFmtId="49" fontId="3" fillId="0" borderId="2" xfId="0" applyNumberFormat="1" applyFont="1" applyFill="1" applyBorder="1" applyAlignment="1">
      <alignment wrapText="1"/>
    </xf>
    <xf numFmtId="164" fontId="3" fillId="0" borderId="2" xfId="0" applyNumberFormat="1" applyFont="1" applyFill="1" applyBorder="1" applyAlignment="1">
      <alignment wrapText="1"/>
    </xf>
    <xf numFmtId="165" fontId="3" fillId="0" borderId="2" xfId="0" applyNumberFormat="1" applyFont="1" applyFill="1" applyBorder="1" applyAlignment="1">
      <alignment horizontal="left" vertical="justify"/>
    </xf>
    <xf numFmtId="49" fontId="4" fillId="0" borderId="2" xfId="0" applyNumberFormat="1" applyFont="1" applyFill="1" applyBorder="1" applyAlignment="1"/>
    <xf numFmtId="166" fontId="4" fillId="0" borderId="2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left" vertical="justify"/>
    </xf>
    <xf numFmtId="49" fontId="4" fillId="0" borderId="2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justify"/>
    </xf>
    <xf numFmtId="49" fontId="4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6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left" vertical="justify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justify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justify"/>
    </xf>
    <xf numFmtId="49" fontId="2" fillId="0" borderId="2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wrapText="1"/>
    </xf>
    <xf numFmtId="165" fontId="2" fillId="0" borderId="2" xfId="0" applyNumberFormat="1" applyFont="1" applyFill="1" applyBorder="1" applyAlignment="1">
      <alignment horizontal="left" vertical="justify"/>
    </xf>
    <xf numFmtId="49" fontId="1" fillId="0" borderId="2" xfId="0" applyNumberFormat="1" applyFont="1" applyFill="1" applyBorder="1" applyAlignment="1"/>
    <xf numFmtId="166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left" vertical="justify"/>
    </xf>
    <xf numFmtId="49" fontId="1" fillId="0" borderId="2" xfId="0" applyNumberFormat="1" applyFont="1" applyFill="1" applyBorder="1" applyAlignment="1">
      <alignment wrapText="1"/>
    </xf>
    <xf numFmtId="166" fontId="2" fillId="0" borderId="2" xfId="0" applyNumberFormat="1" applyFont="1" applyFill="1" applyBorder="1" applyAlignment="1">
      <alignment horizontal="center" vertical="center" wrapText="1"/>
    </xf>
    <xf numFmtId="16" fontId="1" fillId="0" borderId="2" xfId="0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wrapText="1"/>
    </xf>
    <xf numFmtId="166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left" vertical="justify"/>
    </xf>
    <xf numFmtId="0" fontId="6" fillId="0" borderId="2" xfId="1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164" fontId="2" fillId="0" borderId="2" xfId="0" applyNumberFormat="1" applyFont="1" applyFill="1" applyBorder="1" applyAlignment="1">
      <alignment vertical="center" wrapText="1"/>
    </xf>
    <xf numFmtId="0" fontId="6" fillId="0" borderId="2" xfId="1" applyNumberFormat="1" applyFont="1" applyFill="1" applyBorder="1" applyAlignment="1">
      <alignment wrapText="1"/>
    </xf>
    <xf numFmtId="167" fontId="6" fillId="0" borderId="2" xfId="1" applyNumberFormat="1" applyFont="1" applyFill="1" applyBorder="1" applyAlignment="1">
      <alignment wrapText="1"/>
    </xf>
    <xf numFmtId="0" fontId="6" fillId="0" borderId="2" xfId="1" applyFont="1" applyFill="1" applyBorder="1" applyAlignment="1">
      <alignment horizontal="left" wrapText="1"/>
    </xf>
    <xf numFmtId="0" fontId="9" fillId="2" borderId="2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justify"/>
    </xf>
    <xf numFmtId="0" fontId="6" fillId="0" borderId="0" xfId="1" applyFont="1" applyFill="1" applyBorder="1" applyAlignment="1">
      <alignment wrapText="1"/>
    </xf>
    <xf numFmtId="166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wrapText="1"/>
    </xf>
    <xf numFmtId="49" fontId="8" fillId="0" borderId="5" xfId="0" applyNumberFormat="1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wrapText="1"/>
    </xf>
    <xf numFmtId="166" fontId="2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justify" wrapText="1"/>
    </xf>
    <xf numFmtId="0" fontId="1" fillId="0" borderId="3" xfId="0" applyFont="1" applyFill="1" applyBorder="1" applyAlignment="1">
      <alignment horizontal="center" vertical="justify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justify" wrapText="1"/>
    </xf>
    <xf numFmtId="0" fontId="4" fillId="0" borderId="3" xfId="0" applyFont="1" applyFill="1" applyBorder="1" applyAlignment="1">
      <alignment horizontal="center" vertical="justify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wrapText="1"/>
    </xf>
    <xf numFmtId="0" fontId="3" fillId="0" borderId="6" xfId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justify"/>
    </xf>
    <xf numFmtId="0" fontId="1" fillId="0" borderId="3" xfId="0" applyFont="1" applyFill="1" applyBorder="1" applyAlignment="1">
      <alignment horizontal="center" vertical="justify"/>
    </xf>
    <xf numFmtId="166" fontId="0" fillId="0" borderId="0" xfId="0" applyNumberFormat="1"/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2"/>
  <sheetViews>
    <sheetView tabSelected="1" topLeftCell="A418" workbookViewId="0">
      <selection activeCell="I444" sqref="I444"/>
    </sheetView>
  </sheetViews>
  <sheetFormatPr defaultRowHeight="15" x14ac:dyDescent="0.25"/>
  <cols>
    <col min="2" max="2" width="37.140625" customWidth="1"/>
    <col min="3" max="3" width="18.7109375" customWidth="1"/>
    <col min="4" max="4" width="16.85546875" customWidth="1"/>
    <col min="5" max="5" width="16.7109375" customWidth="1"/>
    <col min="6" max="6" width="16.28515625" customWidth="1"/>
    <col min="7" max="7" width="16.85546875" customWidth="1"/>
    <col min="8" max="8" width="17.5703125" customWidth="1"/>
    <col min="9" max="9" width="15.42578125" customWidth="1"/>
    <col min="10" max="10" width="19.28515625" customWidth="1"/>
    <col min="11" max="11" width="14.28515625" customWidth="1"/>
  </cols>
  <sheetData>
    <row r="1" spans="1:11" x14ac:dyDescent="0.25">
      <c r="A1" s="1"/>
      <c r="B1" s="2"/>
      <c r="C1" s="3"/>
      <c r="D1" s="4"/>
      <c r="E1" s="3"/>
      <c r="F1" s="3"/>
      <c r="G1" s="3"/>
      <c r="H1" s="3"/>
      <c r="I1" s="3"/>
      <c r="J1" s="3"/>
      <c r="K1" s="5"/>
    </row>
    <row r="2" spans="1:11" ht="101.25" customHeight="1" x14ac:dyDescent="0.25">
      <c r="A2" s="1"/>
      <c r="B2" s="2"/>
      <c r="C2" s="3"/>
      <c r="D2" s="4"/>
      <c r="E2" s="4"/>
      <c r="F2" s="4"/>
      <c r="G2" s="3"/>
      <c r="H2" s="3"/>
      <c r="I2" s="3"/>
      <c r="J2" s="62" t="s">
        <v>0</v>
      </c>
      <c r="K2" s="62"/>
    </row>
    <row r="3" spans="1:11" ht="58.5" customHeight="1" x14ac:dyDescent="0.3">
      <c r="A3" s="70" t="s">
        <v>89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x14ac:dyDescent="0.25">
      <c r="A4" s="1"/>
      <c r="B4" s="2"/>
      <c r="C4" s="3"/>
      <c r="D4" s="3"/>
      <c r="E4" s="3"/>
      <c r="F4" s="3"/>
      <c r="G4" s="3"/>
      <c r="H4" s="3"/>
      <c r="I4" s="3"/>
      <c r="J4" s="3"/>
      <c r="K4" s="5"/>
    </row>
    <row r="5" spans="1:11" ht="37.5" customHeight="1" x14ac:dyDescent="0.25">
      <c r="A5" s="72" t="s">
        <v>1</v>
      </c>
      <c r="B5" s="74" t="s">
        <v>2</v>
      </c>
      <c r="C5" s="75" t="s">
        <v>3</v>
      </c>
      <c r="D5" s="76"/>
      <c r="E5" s="76"/>
      <c r="F5" s="76"/>
      <c r="G5" s="76"/>
      <c r="H5" s="76"/>
      <c r="I5" s="76"/>
      <c r="J5" s="76"/>
      <c r="K5" s="67" t="s">
        <v>4</v>
      </c>
    </row>
    <row r="6" spans="1:11" ht="71.25" customHeight="1" x14ac:dyDescent="0.25">
      <c r="A6" s="73"/>
      <c r="B6" s="74"/>
      <c r="C6" s="6" t="s">
        <v>5</v>
      </c>
      <c r="D6" s="7">
        <v>2014</v>
      </c>
      <c r="E6" s="7">
        <v>2015</v>
      </c>
      <c r="F6" s="7">
        <v>2016</v>
      </c>
      <c r="G6" s="7">
        <v>2017</v>
      </c>
      <c r="H6" s="7">
        <v>2018</v>
      </c>
      <c r="I6" s="7">
        <v>2019</v>
      </c>
      <c r="J6" s="7">
        <v>2020</v>
      </c>
      <c r="K6" s="67"/>
    </row>
    <row r="7" spans="1:11" ht="18.75" x14ac:dyDescent="0.25">
      <c r="A7" s="8">
        <v>1</v>
      </c>
      <c r="B7" s="9" t="s">
        <v>6</v>
      </c>
      <c r="C7" s="6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</row>
    <row r="8" spans="1:11" ht="76.5" customHeight="1" x14ac:dyDescent="0.3">
      <c r="A8" s="10"/>
      <c r="B8" s="11" t="s">
        <v>7</v>
      </c>
      <c r="C8" s="12">
        <f>SUM(D8:J8)</f>
        <v>3892390.6999999993</v>
      </c>
      <c r="D8" s="12">
        <f>D9+D10+D11+D12</f>
        <v>465080.4</v>
      </c>
      <c r="E8" s="12">
        <f t="shared" ref="E8:J8" si="0">E9+E10+E11+E12</f>
        <v>496641.10000000003</v>
      </c>
      <c r="F8" s="12">
        <f t="shared" si="0"/>
        <v>530298.5</v>
      </c>
      <c r="G8" s="12">
        <f t="shared" si="0"/>
        <v>556858.80000000005</v>
      </c>
      <c r="H8" s="12">
        <f t="shared" si="0"/>
        <v>584714.5</v>
      </c>
      <c r="I8" s="12">
        <f t="shared" si="0"/>
        <v>614001.09999999986</v>
      </c>
      <c r="J8" s="12">
        <f t="shared" si="0"/>
        <v>644796.30000000005</v>
      </c>
      <c r="K8" s="13"/>
    </row>
    <row r="9" spans="1:11" ht="18.75" x14ac:dyDescent="0.3">
      <c r="A9" s="10">
        <f>A8+1</f>
        <v>1</v>
      </c>
      <c r="B9" s="14" t="s">
        <v>8</v>
      </c>
      <c r="C9" s="12">
        <f>SUM(D9:J9)</f>
        <v>17546.400000000001</v>
      </c>
      <c r="D9" s="15">
        <v>2155</v>
      </c>
      <c r="E9" s="15">
        <v>2262.8000000000002</v>
      </c>
      <c r="F9" s="15">
        <v>2375.9</v>
      </c>
      <c r="G9" s="15">
        <v>2494.6999999999998</v>
      </c>
      <c r="H9" s="15">
        <v>2619.5</v>
      </c>
      <c r="I9" s="15">
        <v>2750.5</v>
      </c>
      <c r="J9" s="15">
        <v>2888</v>
      </c>
      <c r="K9" s="16"/>
    </row>
    <row r="10" spans="1:11" ht="18.75" x14ac:dyDescent="0.3">
      <c r="A10" s="10">
        <f>A9+1</f>
        <v>2</v>
      </c>
      <c r="B10" s="14" t="s">
        <v>9</v>
      </c>
      <c r="C10" s="12">
        <f>SUM(D10:J10)</f>
        <v>1594176</v>
      </c>
      <c r="D10" s="15">
        <v>183033.8</v>
      </c>
      <c r="E10" s="15">
        <v>200267.6</v>
      </c>
      <c r="F10" s="15">
        <v>219073.6</v>
      </c>
      <c r="G10" s="15">
        <v>230060.4</v>
      </c>
      <c r="H10" s="15">
        <v>241573.4</v>
      </c>
      <c r="I10" s="15">
        <v>253699.8</v>
      </c>
      <c r="J10" s="15">
        <v>266467.40000000002</v>
      </c>
      <c r="K10" s="16"/>
    </row>
    <row r="11" spans="1:11" ht="18.75" x14ac:dyDescent="0.3">
      <c r="A11" s="10">
        <f>A10+1</f>
        <v>3</v>
      </c>
      <c r="B11" s="14" t="s">
        <v>10</v>
      </c>
      <c r="C11" s="12">
        <f>SUM(D11:J11)</f>
        <v>2048987</v>
      </c>
      <c r="D11" s="15">
        <v>251436.6</v>
      </c>
      <c r="E11" s="15">
        <v>264232.90000000002</v>
      </c>
      <c r="F11" s="15">
        <v>277477.3</v>
      </c>
      <c r="G11" s="15">
        <v>291363.40000000002</v>
      </c>
      <c r="H11" s="15">
        <v>305934.3</v>
      </c>
      <c r="I11" s="15">
        <v>321234.09999999998</v>
      </c>
      <c r="J11" s="15">
        <v>337308.4</v>
      </c>
      <c r="K11" s="16"/>
    </row>
    <row r="12" spans="1:11" ht="18.75" x14ac:dyDescent="0.3">
      <c r="A12" s="10">
        <f>A11+1</f>
        <v>4</v>
      </c>
      <c r="B12" s="14" t="s">
        <v>11</v>
      </c>
      <c r="C12" s="12">
        <f>SUM(D12:J12)</f>
        <v>231681.3</v>
      </c>
      <c r="D12" s="15">
        <v>28455</v>
      </c>
      <c r="E12" s="15">
        <v>29877.8</v>
      </c>
      <c r="F12" s="15">
        <v>31371.7</v>
      </c>
      <c r="G12" s="15">
        <v>32940.300000000003</v>
      </c>
      <c r="H12" s="15">
        <v>34587.300000000003</v>
      </c>
      <c r="I12" s="15">
        <v>36316.699999999997</v>
      </c>
      <c r="J12" s="15">
        <v>38132.5</v>
      </c>
      <c r="K12" s="16"/>
    </row>
    <row r="13" spans="1:11" ht="18.75" x14ac:dyDescent="0.3">
      <c r="A13" s="10"/>
      <c r="B13" s="17"/>
      <c r="C13" s="12"/>
      <c r="D13" s="15"/>
      <c r="E13" s="15"/>
      <c r="F13" s="15"/>
      <c r="G13" s="15"/>
      <c r="H13" s="15"/>
      <c r="I13" s="15"/>
      <c r="J13" s="15"/>
      <c r="K13" s="16"/>
    </row>
    <row r="14" spans="1:11" ht="18.75" x14ac:dyDescent="0.3">
      <c r="A14" s="18"/>
      <c r="B14" s="19"/>
      <c r="C14" s="20"/>
      <c r="D14" s="21"/>
      <c r="E14" s="21"/>
      <c r="F14" s="21"/>
      <c r="G14" s="21"/>
      <c r="H14" s="21"/>
      <c r="I14" s="21"/>
      <c r="J14" s="21"/>
      <c r="K14" s="22"/>
    </row>
    <row r="15" spans="1:11" ht="101.25" customHeight="1" x14ac:dyDescent="0.25">
      <c r="A15" s="1"/>
      <c r="B15" s="2"/>
      <c r="C15" s="3"/>
      <c r="D15" s="4"/>
      <c r="E15" s="4"/>
      <c r="F15" s="4"/>
      <c r="G15" s="3"/>
      <c r="H15" s="3"/>
      <c r="I15" s="3"/>
      <c r="J15" s="62" t="s">
        <v>12</v>
      </c>
      <c r="K15" s="62"/>
    </row>
    <row r="16" spans="1:11" ht="37.5" customHeight="1" x14ac:dyDescent="0.25">
      <c r="A16" s="63" t="s">
        <v>13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5">
      <c r="A17" s="1"/>
      <c r="B17" s="2"/>
      <c r="C17" s="3"/>
      <c r="D17" s="3"/>
      <c r="E17" s="3"/>
      <c r="F17" s="3"/>
      <c r="G17" s="3"/>
      <c r="H17" s="3"/>
      <c r="I17" s="3"/>
      <c r="J17" s="3"/>
      <c r="K17" s="5"/>
    </row>
    <row r="18" spans="1:11" x14ac:dyDescent="0.25">
      <c r="A18" s="1"/>
      <c r="B18" s="2"/>
      <c r="C18" s="3"/>
      <c r="D18" s="3"/>
      <c r="E18" s="3"/>
      <c r="F18" s="3"/>
      <c r="G18" s="3"/>
      <c r="H18" s="3"/>
      <c r="I18" s="3"/>
      <c r="J18" s="3"/>
      <c r="K18" s="5"/>
    </row>
    <row r="19" spans="1:11" ht="36" customHeight="1" x14ac:dyDescent="0.25">
      <c r="A19" s="65" t="s">
        <v>1</v>
      </c>
      <c r="B19" s="67" t="s">
        <v>2</v>
      </c>
      <c r="C19" s="68" t="s">
        <v>3</v>
      </c>
      <c r="D19" s="69"/>
      <c r="E19" s="69"/>
      <c r="F19" s="69"/>
      <c r="G19" s="69"/>
      <c r="H19" s="69"/>
      <c r="I19" s="69"/>
      <c r="J19" s="69"/>
      <c r="K19" s="67" t="s">
        <v>4</v>
      </c>
    </row>
    <row r="20" spans="1:11" ht="80.25" customHeight="1" x14ac:dyDescent="0.25">
      <c r="A20" s="66"/>
      <c r="B20" s="67"/>
      <c r="C20" s="23" t="s">
        <v>5</v>
      </c>
      <c r="D20" s="24">
        <v>2014</v>
      </c>
      <c r="E20" s="24">
        <v>2015</v>
      </c>
      <c r="F20" s="24">
        <v>2016</v>
      </c>
      <c r="G20" s="24">
        <v>2017</v>
      </c>
      <c r="H20" s="24">
        <v>2018</v>
      </c>
      <c r="I20" s="24">
        <v>2019</v>
      </c>
      <c r="J20" s="24">
        <v>2020</v>
      </c>
      <c r="K20" s="67"/>
    </row>
    <row r="21" spans="1:11" x14ac:dyDescent="0.25">
      <c r="A21" s="25">
        <v>1</v>
      </c>
      <c r="B21" s="26" t="s">
        <v>6</v>
      </c>
      <c r="C21" s="23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24">
        <v>10</v>
      </c>
      <c r="K21" s="24">
        <v>11</v>
      </c>
    </row>
    <row r="22" spans="1:11" ht="56.25" customHeight="1" x14ac:dyDescent="0.25">
      <c r="A22" s="27"/>
      <c r="B22" s="28" t="s">
        <v>14</v>
      </c>
      <c r="C22" s="29">
        <f>SUM(D22:J22)</f>
        <v>1449191.4000000001</v>
      </c>
      <c r="D22" s="29">
        <f>D23+D24+D25+D26</f>
        <v>174212.8</v>
      </c>
      <c r="E22" s="29">
        <f t="shared" ref="E22:J22" si="1">E23+E24+E25+E26</f>
        <v>185509.09999999998</v>
      </c>
      <c r="F22" s="29">
        <f t="shared" si="1"/>
        <v>197166.40000000002</v>
      </c>
      <c r="G22" s="29">
        <f t="shared" si="1"/>
        <v>207024.8</v>
      </c>
      <c r="H22" s="29">
        <f t="shared" si="1"/>
        <v>217376.09999999998</v>
      </c>
      <c r="I22" s="29">
        <f t="shared" si="1"/>
        <v>228245</v>
      </c>
      <c r="J22" s="29">
        <f t="shared" si="1"/>
        <v>239657.2</v>
      </c>
      <c r="K22" s="30"/>
    </row>
    <row r="23" spans="1:11" x14ac:dyDescent="0.25">
      <c r="A23" s="27">
        <f>A22+1</f>
        <v>1</v>
      </c>
      <c r="B23" s="31" t="s">
        <v>8</v>
      </c>
      <c r="C23" s="29">
        <f>SUM(D23:J23)</f>
        <v>0</v>
      </c>
      <c r="D23" s="32"/>
      <c r="E23" s="32"/>
      <c r="F23" s="32"/>
      <c r="G23" s="32"/>
      <c r="H23" s="32"/>
      <c r="I23" s="32"/>
      <c r="J23" s="32"/>
      <c r="K23" s="33"/>
    </row>
    <row r="24" spans="1:11" x14ac:dyDescent="0.25">
      <c r="A24" s="27">
        <f>A23+1</f>
        <v>2</v>
      </c>
      <c r="B24" s="31" t="s">
        <v>9</v>
      </c>
      <c r="C24" s="29">
        <f>SUM(D24:J24)</f>
        <v>474747.80000000005</v>
      </c>
      <c r="D24" s="32">
        <f>D32</f>
        <v>54869.5</v>
      </c>
      <c r="E24" s="32">
        <f t="shared" ref="E24:J25" si="2">E32</f>
        <v>59798.6</v>
      </c>
      <c r="F24" s="32">
        <f t="shared" si="2"/>
        <v>65165.3</v>
      </c>
      <c r="G24" s="32">
        <f t="shared" si="2"/>
        <v>68423.600000000006</v>
      </c>
      <c r="H24" s="32">
        <f t="shared" si="2"/>
        <v>71844.800000000003</v>
      </c>
      <c r="I24" s="32">
        <f t="shared" si="2"/>
        <v>75437.100000000006</v>
      </c>
      <c r="J24" s="32">
        <f t="shared" si="2"/>
        <v>79208.899999999994</v>
      </c>
      <c r="K24" s="33"/>
    </row>
    <row r="25" spans="1:11" x14ac:dyDescent="0.25">
      <c r="A25" s="27">
        <f>A24+1</f>
        <v>3</v>
      </c>
      <c r="B25" s="31" t="s">
        <v>10</v>
      </c>
      <c r="C25" s="29">
        <f>SUM(D25:J25)</f>
        <v>742762.3</v>
      </c>
      <c r="D25" s="32">
        <f>D33</f>
        <v>90888.3</v>
      </c>
      <c r="E25" s="32">
        <f t="shared" si="2"/>
        <v>95832.7</v>
      </c>
      <c r="F25" s="32">
        <f t="shared" si="2"/>
        <v>100629.4</v>
      </c>
      <c r="G25" s="32">
        <f t="shared" si="2"/>
        <v>105660.90000000001</v>
      </c>
      <c r="H25" s="32">
        <f t="shared" si="2"/>
        <v>110944</v>
      </c>
      <c r="I25" s="32">
        <f>I33</f>
        <v>116491.2</v>
      </c>
      <c r="J25" s="32">
        <f t="shared" si="2"/>
        <v>122315.8</v>
      </c>
      <c r="K25" s="33"/>
    </row>
    <row r="26" spans="1:11" x14ac:dyDescent="0.25">
      <c r="A26" s="27">
        <f>A25+1</f>
        <v>4</v>
      </c>
      <c r="B26" s="31" t="s">
        <v>11</v>
      </c>
      <c r="C26" s="29">
        <f>SUM(D26:J26)</f>
        <v>231681.3</v>
      </c>
      <c r="D26" s="32">
        <f t="shared" ref="D26:J26" si="3">D34</f>
        <v>28455</v>
      </c>
      <c r="E26" s="32">
        <f t="shared" si="3"/>
        <v>29877.8</v>
      </c>
      <c r="F26" s="32">
        <f t="shared" si="3"/>
        <v>31371.7</v>
      </c>
      <c r="G26" s="32">
        <f t="shared" si="3"/>
        <v>32940.300000000003</v>
      </c>
      <c r="H26" s="32">
        <f t="shared" si="3"/>
        <v>34587.300000000003</v>
      </c>
      <c r="I26" s="32">
        <f t="shared" si="3"/>
        <v>36316.699999999997</v>
      </c>
      <c r="J26" s="32">
        <f t="shared" si="3"/>
        <v>38132.5</v>
      </c>
      <c r="K26" s="33"/>
    </row>
    <row r="27" spans="1:11" x14ac:dyDescent="0.25">
      <c r="A27" s="27"/>
      <c r="B27" s="34"/>
      <c r="C27" s="29"/>
      <c r="D27" s="32"/>
      <c r="E27" s="32"/>
      <c r="F27" s="32"/>
      <c r="G27" s="32"/>
      <c r="H27" s="32"/>
      <c r="I27" s="32"/>
      <c r="J27" s="32"/>
      <c r="K27" s="33"/>
    </row>
    <row r="28" spans="1:11" ht="18.75" x14ac:dyDescent="0.3">
      <c r="A28" s="27"/>
      <c r="B28" s="58"/>
      <c r="C28" s="59"/>
      <c r="D28" s="59"/>
      <c r="E28" s="59"/>
      <c r="F28" s="59"/>
      <c r="G28" s="59"/>
      <c r="H28" s="59"/>
      <c r="I28" s="59"/>
      <c r="J28" s="59"/>
      <c r="K28" s="60"/>
    </row>
    <row r="29" spans="1:11" x14ac:dyDescent="0.25">
      <c r="A29" s="27"/>
      <c r="B29" s="61" t="s">
        <v>15</v>
      </c>
      <c r="C29" s="61"/>
      <c r="D29" s="61"/>
      <c r="E29" s="61"/>
      <c r="F29" s="61"/>
      <c r="G29" s="61"/>
      <c r="H29" s="61"/>
      <c r="I29" s="61"/>
      <c r="J29" s="61"/>
      <c r="K29" s="61"/>
    </row>
    <row r="30" spans="1:11" ht="67.5" customHeight="1" x14ac:dyDescent="0.25">
      <c r="A30" s="27"/>
      <c r="B30" s="28" t="s">
        <v>16</v>
      </c>
      <c r="C30" s="35">
        <f>SUM(D30:J30)</f>
        <v>1449191.4000000001</v>
      </c>
      <c r="D30" s="35">
        <f>D31+D32+D33+D34</f>
        <v>174212.8</v>
      </c>
      <c r="E30" s="35">
        <f t="shared" ref="E30:J30" si="4">E31+E32+E33+E34</f>
        <v>185509.09999999998</v>
      </c>
      <c r="F30" s="35">
        <f t="shared" si="4"/>
        <v>197166.40000000002</v>
      </c>
      <c r="G30" s="35">
        <f t="shared" si="4"/>
        <v>207024.8</v>
      </c>
      <c r="H30" s="35">
        <f t="shared" si="4"/>
        <v>217376.09999999998</v>
      </c>
      <c r="I30" s="35">
        <f t="shared" si="4"/>
        <v>228245</v>
      </c>
      <c r="J30" s="35">
        <f t="shared" si="4"/>
        <v>239657.2</v>
      </c>
      <c r="K30" s="36"/>
    </row>
    <row r="31" spans="1:11" x14ac:dyDescent="0.25">
      <c r="A31" s="27">
        <f>A30+1</f>
        <v>1</v>
      </c>
      <c r="B31" s="31" t="s">
        <v>8</v>
      </c>
      <c r="C31" s="35">
        <f t="shared" ref="C31:C48" si="5">SUM(D31:J31)</f>
        <v>0</v>
      </c>
      <c r="D31" s="32">
        <f>D36+D41+D46</f>
        <v>0</v>
      </c>
      <c r="E31" s="32"/>
      <c r="F31" s="32"/>
      <c r="G31" s="32"/>
      <c r="H31" s="32"/>
      <c r="I31" s="32"/>
      <c r="J31" s="32"/>
      <c r="K31" s="33"/>
    </row>
    <row r="32" spans="1:11" x14ac:dyDescent="0.25">
      <c r="A32" s="27">
        <f>A31+1</f>
        <v>2</v>
      </c>
      <c r="B32" s="31" t="s">
        <v>9</v>
      </c>
      <c r="C32" s="35">
        <f>C37+C52</f>
        <v>474747.8</v>
      </c>
      <c r="D32" s="35">
        <f t="shared" ref="D32:J32" si="6">D37+D52</f>
        <v>54869.5</v>
      </c>
      <c r="E32" s="35">
        <f t="shared" si="6"/>
        <v>59798.6</v>
      </c>
      <c r="F32" s="35">
        <f t="shared" si="6"/>
        <v>65165.3</v>
      </c>
      <c r="G32" s="35">
        <f t="shared" si="6"/>
        <v>68423.600000000006</v>
      </c>
      <c r="H32" s="35">
        <f t="shared" si="6"/>
        <v>71844.800000000003</v>
      </c>
      <c r="I32" s="35">
        <f t="shared" si="6"/>
        <v>75437.100000000006</v>
      </c>
      <c r="J32" s="35">
        <f t="shared" si="6"/>
        <v>79208.899999999994</v>
      </c>
      <c r="K32" s="33"/>
    </row>
    <row r="33" spans="1:11" x14ac:dyDescent="0.25">
      <c r="A33" s="27">
        <f>A32+1</f>
        <v>3</v>
      </c>
      <c r="B33" s="31" t="s">
        <v>10</v>
      </c>
      <c r="C33" s="35">
        <f>C38+C43+C48</f>
        <v>742762.3</v>
      </c>
      <c r="D33" s="35">
        <f t="shared" ref="D33:J33" si="7">D38+D43+D48</f>
        <v>90888.3</v>
      </c>
      <c r="E33" s="35">
        <f t="shared" si="7"/>
        <v>95832.7</v>
      </c>
      <c r="F33" s="35">
        <f t="shared" si="7"/>
        <v>100629.4</v>
      </c>
      <c r="G33" s="35">
        <f t="shared" si="7"/>
        <v>105660.90000000001</v>
      </c>
      <c r="H33" s="35">
        <f t="shared" si="7"/>
        <v>110944</v>
      </c>
      <c r="I33" s="35">
        <f t="shared" si="7"/>
        <v>116491.2</v>
      </c>
      <c r="J33" s="35">
        <f t="shared" si="7"/>
        <v>122315.8</v>
      </c>
      <c r="K33" s="33"/>
    </row>
    <row r="34" spans="1:11" x14ac:dyDescent="0.25">
      <c r="A34" s="27">
        <f>A33+1</f>
        <v>4</v>
      </c>
      <c r="B34" s="31" t="s">
        <v>11</v>
      </c>
      <c r="C34" s="35">
        <f>C39+C44+C49+C54</f>
        <v>231681.3</v>
      </c>
      <c r="D34" s="35">
        <f t="shared" ref="D34:J34" si="8">D39+D44+D49+D54</f>
        <v>28455</v>
      </c>
      <c r="E34" s="35">
        <f t="shared" si="8"/>
        <v>29877.8</v>
      </c>
      <c r="F34" s="35">
        <f t="shared" si="8"/>
        <v>31371.7</v>
      </c>
      <c r="G34" s="35">
        <f t="shared" si="8"/>
        <v>32940.300000000003</v>
      </c>
      <c r="H34" s="35">
        <f t="shared" si="8"/>
        <v>34587.300000000003</v>
      </c>
      <c r="I34" s="35">
        <f t="shared" si="8"/>
        <v>36316.699999999997</v>
      </c>
      <c r="J34" s="35">
        <f t="shared" si="8"/>
        <v>38132.5</v>
      </c>
      <c r="K34" s="33"/>
    </row>
    <row r="35" spans="1:11" ht="81" customHeight="1" x14ac:dyDescent="0.25">
      <c r="A35" s="27"/>
      <c r="B35" s="37" t="s">
        <v>17</v>
      </c>
      <c r="C35" s="35">
        <f t="shared" si="5"/>
        <v>992730.2</v>
      </c>
      <c r="D35" s="38">
        <f t="shared" ref="D35:J35" si="9">SUM(D37:D39)</f>
        <v>118488</v>
      </c>
      <c r="E35" s="38">
        <f t="shared" si="9"/>
        <v>126598</v>
      </c>
      <c r="F35" s="38">
        <f t="shared" si="9"/>
        <v>135304.70000000001</v>
      </c>
      <c r="G35" s="38">
        <f t="shared" si="9"/>
        <v>142070</v>
      </c>
      <c r="H35" s="38">
        <f t="shared" si="9"/>
        <v>149173.5</v>
      </c>
      <c r="I35" s="38">
        <f t="shared" si="9"/>
        <v>156632.20000000001</v>
      </c>
      <c r="J35" s="38">
        <f t="shared" si="9"/>
        <v>164463.79999999999</v>
      </c>
      <c r="K35" s="39" t="s">
        <v>18</v>
      </c>
    </row>
    <row r="36" spans="1:11" x14ac:dyDescent="0.25">
      <c r="A36" s="27">
        <v>1</v>
      </c>
      <c r="B36" s="31" t="s">
        <v>8</v>
      </c>
      <c r="C36" s="35">
        <f t="shared" si="5"/>
        <v>0</v>
      </c>
      <c r="D36" s="32"/>
      <c r="E36" s="32"/>
      <c r="F36" s="32"/>
      <c r="G36" s="32"/>
      <c r="H36" s="32"/>
      <c r="I36" s="32"/>
      <c r="J36" s="32"/>
      <c r="K36" s="33"/>
    </row>
    <row r="37" spans="1:11" x14ac:dyDescent="0.25">
      <c r="A37" s="27">
        <v>2</v>
      </c>
      <c r="B37" s="31" t="s">
        <v>9</v>
      </c>
      <c r="C37" s="35">
        <f>SUM(D37:J37)</f>
        <v>472781.2</v>
      </c>
      <c r="D37" s="32">
        <v>54628</v>
      </c>
      <c r="E37" s="32">
        <v>59545</v>
      </c>
      <c r="F37" s="32">
        <v>64899</v>
      </c>
      <c r="G37" s="32">
        <v>68144</v>
      </c>
      <c r="H37" s="32">
        <v>71551.199999999997</v>
      </c>
      <c r="I37" s="32">
        <v>75128.800000000003</v>
      </c>
      <c r="J37" s="32">
        <v>78885.2</v>
      </c>
      <c r="K37" s="40"/>
    </row>
    <row r="38" spans="1:11" x14ac:dyDescent="0.25">
      <c r="A38" s="27">
        <v>3</v>
      </c>
      <c r="B38" s="31" t="s">
        <v>10</v>
      </c>
      <c r="C38" s="35">
        <f>SUM(D38:J38)</f>
        <v>519949</v>
      </c>
      <c r="D38" s="32">
        <v>63860</v>
      </c>
      <c r="E38" s="32">
        <v>67053</v>
      </c>
      <c r="F38" s="32">
        <v>70405.7</v>
      </c>
      <c r="G38" s="32">
        <v>73926</v>
      </c>
      <c r="H38" s="32">
        <v>77622.3</v>
      </c>
      <c r="I38" s="32">
        <v>81503.399999999994</v>
      </c>
      <c r="J38" s="32">
        <v>85578.6</v>
      </c>
      <c r="K38" s="33"/>
    </row>
    <row r="39" spans="1:11" x14ac:dyDescent="0.25">
      <c r="A39" s="27">
        <v>4</v>
      </c>
      <c r="B39" s="31" t="s">
        <v>11</v>
      </c>
      <c r="C39" s="35">
        <f t="shared" si="5"/>
        <v>0</v>
      </c>
      <c r="D39" s="32"/>
      <c r="E39" s="32"/>
      <c r="F39" s="32"/>
      <c r="G39" s="32"/>
      <c r="H39" s="32"/>
      <c r="I39" s="32"/>
      <c r="J39" s="32"/>
      <c r="K39" s="33"/>
    </row>
    <row r="40" spans="1:11" ht="92.25" customHeight="1" x14ac:dyDescent="0.25">
      <c r="A40" s="27"/>
      <c r="B40" s="37" t="s">
        <v>19</v>
      </c>
      <c r="C40" s="35">
        <f t="shared" si="5"/>
        <v>394752.10000000003</v>
      </c>
      <c r="D40" s="38">
        <f t="shared" ref="D40:J40" si="10">SUM(D42:D44)</f>
        <v>48483.3</v>
      </c>
      <c r="E40" s="38">
        <f t="shared" si="10"/>
        <v>50907.5</v>
      </c>
      <c r="F40" s="38">
        <f t="shared" si="10"/>
        <v>53452.9</v>
      </c>
      <c r="G40" s="38">
        <f t="shared" si="10"/>
        <v>56125.600000000006</v>
      </c>
      <c r="H40" s="38">
        <f t="shared" si="10"/>
        <v>58931.9</v>
      </c>
      <c r="I40" s="38">
        <f t="shared" si="10"/>
        <v>61878.5</v>
      </c>
      <c r="J40" s="38">
        <f t="shared" si="10"/>
        <v>64972.4</v>
      </c>
      <c r="K40" s="39" t="s">
        <v>18</v>
      </c>
    </row>
    <row r="41" spans="1:11" x14ac:dyDescent="0.25">
      <c r="A41" s="27">
        <v>1</v>
      </c>
      <c r="B41" s="31" t="s">
        <v>8</v>
      </c>
      <c r="C41" s="35">
        <f t="shared" si="5"/>
        <v>0</v>
      </c>
      <c r="D41" s="32"/>
      <c r="E41" s="32"/>
      <c r="F41" s="32"/>
      <c r="G41" s="32"/>
      <c r="H41" s="32"/>
      <c r="I41" s="32"/>
      <c r="J41" s="32"/>
      <c r="K41" s="33"/>
    </row>
    <row r="42" spans="1:11" x14ac:dyDescent="0.25">
      <c r="A42" s="27">
        <v>2</v>
      </c>
      <c r="B42" s="31" t="s">
        <v>9</v>
      </c>
      <c r="C42" s="35">
        <f t="shared" si="5"/>
        <v>0</v>
      </c>
      <c r="D42" s="32"/>
      <c r="E42" s="32"/>
      <c r="F42" s="32"/>
      <c r="G42" s="32"/>
      <c r="H42" s="32"/>
      <c r="I42" s="32"/>
      <c r="J42" s="32"/>
      <c r="K42" s="40"/>
    </row>
    <row r="43" spans="1:11" x14ac:dyDescent="0.25">
      <c r="A43" s="27">
        <v>3</v>
      </c>
      <c r="B43" s="31" t="s">
        <v>10</v>
      </c>
      <c r="C43" s="35">
        <f>SUM(D43:J43)</f>
        <v>163070.79999999999</v>
      </c>
      <c r="D43" s="32">
        <v>20028.3</v>
      </c>
      <c r="E43" s="32">
        <v>21029.7</v>
      </c>
      <c r="F43" s="32">
        <v>22081.200000000001</v>
      </c>
      <c r="G43" s="32">
        <v>23185.3</v>
      </c>
      <c r="H43" s="32">
        <v>24344.6</v>
      </c>
      <c r="I43" s="32">
        <v>25561.8</v>
      </c>
      <c r="J43" s="32">
        <v>26839.9</v>
      </c>
      <c r="K43" s="33"/>
    </row>
    <row r="44" spans="1:11" x14ac:dyDescent="0.25">
      <c r="A44" s="27">
        <v>4</v>
      </c>
      <c r="B44" s="31" t="s">
        <v>11</v>
      </c>
      <c r="C44" s="35">
        <f>SUM(D44:J44)</f>
        <v>231681.3</v>
      </c>
      <c r="D44" s="32">
        <v>28455</v>
      </c>
      <c r="E44" s="32">
        <v>29877.8</v>
      </c>
      <c r="F44" s="32">
        <v>31371.7</v>
      </c>
      <c r="G44" s="32">
        <v>32940.300000000003</v>
      </c>
      <c r="H44" s="32">
        <v>34587.300000000003</v>
      </c>
      <c r="I44" s="32">
        <v>36316.699999999997</v>
      </c>
      <c r="J44" s="32">
        <v>38132.5</v>
      </c>
      <c r="K44" s="33"/>
    </row>
    <row r="45" spans="1:11" ht="69.75" customHeight="1" x14ac:dyDescent="0.25">
      <c r="A45" s="27"/>
      <c r="B45" s="41" t="s">
        <v>20</v>
      </c>
      <c r="C45" s="35">
        <f t="shared" si="5"/>
        <v>59742.5</v>
      </c>
      <c r="D45" s="38">
        <f t="shared" ref="D45:J45" si="11">SUM(D46:D49)</f>
        <v>7000</v>
      </c>
      <c r="E45" s="38">
        <f t="shared" si="11"/>
        <v>7750</v>
      </c>
      <c r="F45" s="38">
        <f t="shared" si="11"/>
        <v>8142.5</v>
      </c>
      <c r="G45" s="38">
        <f t="shared" si="11"/>
        <v>8549.6</v>
      </c>
      <c r="H45" s="38">
        <f t="shared" si="11"/>
        <v>8977.1</v>
      </c>
      <c r="I45" s="38">
        <f t="shared" si="11"/>
        <v>9426</v>
      </c>
      <c r="J45" s="38">
        <f t="shared" si="11"/>
        <v>9897.2999999999993</v>
      </c>
      <c r="K45" s="39" t="s">
        <v>18</v>
      </c>
    </row>
    <row r="46" spans="1:11" x14ac:dyDescent="0.25">
      <c r="A46" s="27">
        <f>A45+1</f>
        <v>1</v>
      </c>
      <c r="B46" s="31" t="s">
        <v>8</v>
      </c>
      <c r="C46" s="35">
        <f t="shared" si="5"/>
        <v>0</v>
      </c>
      <c r="D46" s="32"/>
      <c r="E46" s="32"/>
      <c r="F46" s="32"/>
      <c r="G46" s="32"/>
      <c r="H46" s="32"/>
      <c r="I46" s="32"/>
      <c r="J46" s="32"/>
      <c r="K46" s="33"/>
    </row>
    <row r="47" spans="1:11" x14ac:dyDescent="0.25">
      <c r="A47" s="27">
        <f>A46+1</f>
        <v>2</v>
      </c>
      <c r="B47" s="31" t="s">
        <v>9</v>
      </c>
      <c r="C47" s="35">
        <f t="shared" si="5"/>
        <v>0</v>
      </c>
      <c r="D47" s="32"/>
      <c r="E47" s="32"/>
      <c r="F47" s="32"/>
      <c r="G47" s="32"/>
      <c r="H47" s="32"/>
      <c r="I47" s="32"/>
      <c r="J47" s="32"/>
      <c r="K47" s="33"/>
    </row>
    <row r="48" spans="1:11" x14ac:dyDescent="0.25">
      <c r="A48" s="27">
        <v>3</v>
      </c>
      <c r="B48" s="31" t="s">
        <v>10</v>
      </c>
      <c r="C48" s="35">
        <f t="shared" si="5"/>
        <v>59742.5</v>
      </c>
      <c r="D48" s="32">
        <v>7000</v>
      </c>
      <c r="E48" s="32">
        <v>7750</v>
      </c>
      <c r="F48" s="32">
        <v>8142.5</v>
      </c>
      <c r="G48" s="32">
        <v>8549.6</v>
      </c>
      <c r="H48" s="32">
        <v>8977.1</v>
      </c>
      <c r="I48" s="32">
        <v>9426</v>
      </c>
      <c r="J48" s="32">
        <v>9897.2999999999993</v>
      </c>
      <c r="K48" s="33"/>
    </row>
    <row r="49" spans="1:11" x14ac:dyDescent="0.25">
      <c r="A49" s="27">
        <v>4</v>
      </c>
      <c r="B49" s="31" t="s">
        <v>11</v>
      </c>
      <c r="C49" s="35"/>
      <c r="D49" s="32"/>
      <c r="E49" s="32"/>
      <c r="F49" s="32"/>
      <c r="G49" s="32"/>
      <c r="H49" s="32"/>
      <c r="I49" s="32"/>
      <c r="J49" s="32"/>
      <c r="K49" s="42"/>
    </row>
    <row r="50" spans="1:11" ht="87" customHeight="1" x14ac:dyDescent="0.25">
      <c r="A50" s="27"/>
      <c r="B50" s="41" t="s">
        <v>21</v>
      </c>
      <c r="C50" s="35">
        <f>SUM(D50:J50)</f>
        <v>1966.6</v>
      </c>
      <c r="D50" s="38">
        <f>SUM(D51:D54)</f>
        <v>241.5</v>
      </c>
      <c r="E50" s="38">
        <f t="shared" ref="E50:J50" si="12">SUM(E51:E54)</f>
        <v>253.6</v>
      </c>
      <c r="F50" s="38">
        <f t="shared" si="12"/>
        <v>266.3</v>
      </c>
      <c r="G50" s="38">
        <f>SUM(G51:G54)</f>
        <v>279.60000000000002</v>
      </c>
      <c r="H50" s="38">
        <f t="shared" si="12"/>
        <v>293.60000000000002</v>
      </c>
      <c r="I50" s="38">
        <f t="shared" si="12"/>
        <v>308.3</v>
      </c>
      <c r="J50" s="38">
        <f t="shared" si="12"/>
        <v>323.7</v>
      </c>
      <c r="K50" s="39" t="s">
        <v>18</v>
      </c>
    </row>
    <row r="51" spans="1:11" x14ac:dyDescent="0.25">
      <c r="A51" s="27">
        <f>A50+1</f>
        <v>1</v>
      </c>
      <c r="B51" s="31" t="s">
        <v>8</v>
      </c>
      <c r="C51" s="35">
        <f>SUM(D51:J51)</f>
        <v>0</v>
      </c>
      <c r="D51" s="32"/>
      <c r="E51" s="32"/>
      <c r="F51" s="32"/>
      <c r="G51" s="32"/>
      <c r="H51" s="32"/>
      <c r="I51" s="32"/>
      <c r="J51" s="32"/>
      <c r="K51" s="33"/>
    </row>
    <row r="52" spans="1:11" x14ac:dyDescent="0.25">
      <c r="A52" s="27">
        <f>A51+1</f>
        <v>2</v>
      </c>
      <c r="B52" s="31" t="s">
        <v>9</v>
      </c>
      <c r="C52" s="35">
        <f>SUM(D52:J52)</f>
        <v>1966.6</v>
      </c>
      <c r="D52" s="32">
        <v>241.5</v>
      </c>
      <c r="E52" s="32">
        <v>253.6</v>
      </c>
      <c r="F52" s="32">
        <v>266.3</v>
      </c>
      <c r="G52" s="32">
        <v>279.60000000000002</v>
      </c>
      <c r="H52" s="32">
        <v>293.60000000000002</v>
      </c>
      <c r="I52" s="32">
        <v>308.3</v>
      </c>
      <c r="J52" s="32">
        <v>323.7</v>
      </c>
      <c r="K52" s="33"/>
    </row>
    <row r="53" spans="1:11" x14ac:dyDescent="0.25">
      <c r="A53" s="27">
        <v>3</v>
      </c>
      <c r="B53" s="31" t="s">
        <v>10</v>
      </c>
      <c r="C53" s="35">
        <f>SUM(D53:J53)</f>
        <v>0</v>
      </c>
      <c r="D53" s="32" t="s">
        <v>22</v>
      </c>
      <c r="E53" s="32" t="s">
        <v>22</v>
      </c>
      <c r="F53" s="32" t="s">
        <v>22</v>
      </c>
      <c r="G53" s="32" t="s">
        <v>22</v>
      </c>
      <c r="H53" s="32" t="s">
        <v>22</v>
      </c>
      <c r="I53" s="32" t="s">
        <v>22</v>
      </c>
      <c r="J53" s="32" t="s">
        <v>23</v>
      </c>
      <c r="K53" s="33"/>
    </row>
    <row r="54" spans="1:11" x14ac:dyDescent="0.25">
      <c r="A54" s="27">
        <v>4</v>
      </c>
      <c r="B54" s="31" t="s">
        <v>11</v>
      </c>
      <c r="C54" s="35">
        <f>SUM(D54:J54)</f>
        <v>0</v>
      </c>
      <c r="D54" s="32"/>
      <c r="E54" s="32"/>
      <c r="F54" s="32"/>
      <c r="G54" s="32"/>
      <c r="H54" s="32"/>
      <c r="I54" s="32"/>
      <c r="J54" s="32"/>
      <c r="K54" s="42"/>
    </row>
    <row r="55" spans="1:11" x14ac:dyDescent="0.25">
      <c r="A55" s="1"/>
      <c r="B55" s="2"/>
      <c r="C55" s="3"/>
      <c r="D55" s="3"/>
      <c r="E55" s="3"/>
      <c r="F55" s="3"/>
      <c r="G55" s="3"/>
      <c r="H55" s="3"/>
      <c r="I55" s="3"/>
      <c r="J55" s="3"/>
      <c r="K55" s="5"/>
    </row>
    <row r="56" spans="1:11" ht="114.75" customHeight="1" x14ac:dyDescent="0.25">
      <c r="A56" s="1"/>
      <c r="B56" s="2"/>
      <c r="C56" s="3"/>
      <c r="D56" s="4"/>
      <c r="E56" s="4"/>
      <c r="F56" s="4"/>
      <c r="G56" s="3"/>
      <c r="H56" s="3"/>
      <c r="I56" s="3"/>
      <c r="J56" s="62" t="s">
        <v>24</v>
      </c>
      <c r="K56" s="62"/>
    </row>
    <row r="57" spans="1:11" ht="37.5" customHeight="1" x14ac:dyDescent="0.25">
      <c r="A57" s="63" t="s">
        <v>25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</row>
    <row r="58" spans="1:11" x14ac:dyDescent="0.25">
      <c r="A58" s="1"/>
      <c r="B58" s="2"/>
      <c r="C58" s="3"/>
      <c r="D58" s="3"/>
      <c r="E58" s="3"/>
      <c r="F58" s="3"/>
      <c r="G58" s="3"/>
      <c r="H58" s="3"/>
      <c r="I58" s="3"/>
      <c r="J58" s="3"/>
      <c r="K58" s="5"/>
    </row>
    <row r="59" spans="1:11" x14ac:dyDescent="0.25">
      <c r="A59" s="1"/>
      <c r="B59" s="2"/>
      <c r="C59" s="3"/>
      <c r="D59" s="3"/>
      <c r="E59" s="3"/>
      <c r="F59" s="3"/>
      <c r="G59" s="3"/>
      <c r="H59" s="3"/>
      <c r="I59" s="3"/>
      <c r="J59" s="3"/>
      <c r="K59" s="5"/>
    </row>
    <row r="60" spans="1:11" ht="32.25" customHeight="1" x14ac:dyDescent="0.25">
      <c r="A60" s="65" t="s">
        <v>1</v>
      </c>
      <c r="B60" s="67" t="s">
        <v>2</v>
      </c>
      <c r="C60" s="68" t="s">
        <v>3</v>
      </c>
      <c r="D60" s="69"/>
      <c r="E60" s="69"/>
      <c r="F60" s="69"/>
      <c r="G60" s="69"/>
      <c r="H60" s="69"/>
      <c r="I60" s="69"/>
      <c r="J60" s="69"/>
      <c r="K60" s="67" t="s">
        <v>4</v>
      </c>
    </row>
    <row r="61" spans="1:11" ht="78.75" customHeight="1" x14ac:dyDescent="0.25">
      <c r="A61" s="66"/>
      <c r="B61" s="67"/>
      <c r="C61" s="23" t="s">
        <v>5</v>
      </c>
      <c r="D61" s="24">
        <v>2014</v>
      </c>
      <c r="E61" s="24">
        <v>2015</v>
      </c>
      <c r="F61" s="24">
        <v>2016</v>
      </c>
      <c r="G61" s="24">
        <v>2017</v>
      </c>
      <c r="H61" s="24">
        <v>2018</v>
      </c>
      <c r="I61" s="24">
        <v>2019</v>
      </c>
      <c r="J61" s="24">
        <v>2020</v>
      </c>
      <c r="K61" s="67"/>
    </row>
    <row r="62" spans="1:11" x14ac:dyDescent="0.25">
      <c r="A62" s="25">
        <v>1</v>
      </c>
      <c r="B62" s="26" t="s">
        <v>6</v>
      </c>
      <c r="C62" s="23">
        <v>3</v>
      </c>
      <c r="D62" s="24">
        <v>4</v>
      </c>
      <c r="E62" s="24">
        <v>5</v>
      </c>
      <c r="F62" s="24">
        <v>6</v>
      </c>
      <c r="G62" s="24">
        <v>7</v>
      </c>
      <c r="H62" s="24">
        <v>8</v>
      </c>
      <c r="I62" s="24">
        <v>9</v>
      </c>
      <c r="J62" s="24">
        <v>10</v>
      </c>
      <c r="K62" s="24">
        <v>11</v>
      </c>
    </row>
    <row r="63" spans="1:11" ht="70.5" customHeight="1" x14ac:dyDescent="0.25">
      <c r="A63" s="27"/>
      <c r="B63" s="28" t="s">
        <v>14</v>
      </c>
      <c r="C63" s="29">
        <f>D63+E63+F63+G63+H63+I63+J63</f>
        <v>1474651.4000000001</v>
      </c>
      <c r="D63" s="29">
        <f>D64+D65+D66+D67</f>
        <v>171913</v>
      </c>
      <c r="E63" s="29">
        <f t="shared" ref="E63:J63" si="13">E64+E65+E66+E67</f>
        <v>186378.09999999998</v>
      </c>
      <c r="F63" s="29">
        <f t="shared" si="13"/>
        <v>202031.6</v>
      </c>
      <c r="G63" s="29">
        <f t="shared" si="13"/>
        <v>212133.9</v>
      </c>
      <c r="H63" s="29">
        <f t="shared" si="13"/>
        <v>222741.40000000002</v>
      </c>
      <c r="I63" s="29">
        <f t="shared" si="13"/>
        <v>233879.3</v>
      </c>
      <c r="J63" s="29">
        <f t="shared" si="13"/>
        <v>245574.10000000003</v>
      </c>
      <c r="K63" s="30"/>
    </row>
    <row r="64" spans="1:11" x14ac:dyDescent="0.25">
      <c r="A64" s="27">
        <f>A63+1</f>
        <v>1</v>
      </c>
      <c r="B64" s="31" t="s">
        <v>8</v>
      </c>
      <c r="C64" s="29">
        <f>D64+E64+F64+G64+H64+I64+J64</f>
        <v>17546.5</v>
      </c>
      <c r="D64" s="32">
        <f>D72</f>
        <v>2155</v>
      </c>
      <c r="E64" s="32">
        <f t="shared" ref="E64:J66" si="14">E72</f>
        <v>2262.8000000000002</v>
      </c>
      <c r="F64" s="32">
        <f t="shared" si="14"/>
        <v>2375.9</v>
      </c>
      <c r="G64" s="32">
        <f t="shared" si="14"/>
        <v>2494.6999999999998</v>
      </c>
      <c r="H64" s="32">
        <f t="shared" si="14"/>
        <v>2619.5</v>
      </c>
      <c r="I64" s="32">
        <f t="shared" si="14"/>
        <v>2750.5</v>
      </c>
      <c r="J64" s="32">
        <f t="shared" si="14"/>
        <v>2888.1</v>
      </c>
      <c r="K64" s="33"/>
    </row>
    <row r="65" spans="1:11" x14ac:dyDescent="0.25">
      <c r="A65" s="27">
        <f>A64+1</f>
        <v>2</v>
      </c>
      <c r="B65" s="31" t="s">
        <v>9</v>
      </c>
      <c r="C65" s="29">
        <f>D65+E65+F65+G65+H65+I65+J65</f>
        <v>997761.8</v>
      </c>
      <c r="D65" s="32">
        <f>D73</f>
        <v>113621</v>
      </c>
      <c r="E65" s="32">
        <f t="shared" si="14"/>
        <v>124835.09999999999</v>
      </c>
      <c r="F65" s="32">
        <f t="shared" si="14"/>
        <v>137415.1</v>
      </c>
      <c r="G65" s="32">
        <f t="shared" si="14"/>
        <v>144285.9</v>
      </c>
      <c r="H65" s="32">
        <f t="shared" si="14"/>
        <v>151500.20000000001</v>
      </c>
      <c r="I65" s="32">
        <f t="shared" si="14"/>
        <v>159075.29999999999</v>
      </c>
      <c r="J65" s="32">
        <f>J73</f>
        <v>167029.20000000001</v>
      </c>
      <c r="K65" s="33"/>
    </row>
    <row r="66" spans="1:11" x14ac:dyDescent="0.25">
      <c r="A66" s="27">
        <f>A65+1</f>
        <v>3</v>
      </c>
      <c r="B66" s="31" t="s">
        <v>10</v>
      </c>
      <c r="C66" s="29">
        <f>D66+E66+F66+G66+H66+I66+J66</f>
        <v>459343.1</v>
      </c>
      <c r="D66" s="32">
        <f>D74</f>
        <v>56137</v>
      </c>
      <c r="E66" s="32">
        <f t="shared" si="14"/>
        <v>59280.2</v>
      </c>
      <c r="F66" s="32">
        <f t="shared" si="14"/>
        <v>62240.6</v>
      </c>
      <c r="G66" s="32">
        <f t="shared" si="14"/>
        <v>65353.299999999996</v>
      </c>
      <c r="H66" s="32">
        <f t="shared" si="14"/>
        <v>68621.700000000012</v>
      </c>
      <c r="I66" s="32">
        <f t="shared" si="14"/>
        <v>72053.5</v>
      </c>
      <c r="J66" s="32">
        <f t="shared" si="14"/>
        <v>75656.800000000003</v>
      </c>
      <c r="K66" s="33"/>
    </row>
    <row r="67" spans="1:11" x14ac:dyDescent="0.25">
      <c r="A67" s="27">
        <f>A66+1</f>
        <v>4</v>
      </c>
      <c r="B67" s="31" t="s">
        <v>11</v>
      </c>
      <c r="C67" s="29">
        <f>D67+E67+F67+G67+H67+I67+J67</f>
        <v>0</v>
      </c>
      <c r="D67" s="32">
        <f t="shared" ref="D67:J67" si="15">D75</f>
        <v>0</v>
      </c>
      <c r="E67" s="32">
        <f t="shared" si="15"/>
        <v>0</v>
      </c>
      <c r="F67" s="32">
        <f t="shared" si="15"/>
        <v>0</v>
      </c>
      <c r="G67" s="32">
        <f t="shared" si="15"/>
        <v>0</v>
      </c>
      <c r="H67" s="32">
        <f t="shared" si="15"/>
        <v>0</v>
      </c>
      <c r="I67" s="32">
        <f t="shared" si="15"/>
        <v>0</v>
      </c>
      <c r="J67" s="32">
        <f t="shared" si="15"/>
        <v>0</v>
      </c>
      <c r="K67" s="33"/>
    </row>
    <row r="68" spans="1:11" x14ac:dyDescent="0.25">
      <c r="A68" s="27"/>
      <c r="B68" s="34"/>
      <c r="C68" s="32"/>
      <c r="D68" s="32"/>
      <c r="E68" s="32"/>
      <c r="F68" s="32"/>
      <c r="G68" s="32"/>
      <c r="H68" s="32"/>
      <c r="I68" s="32"/>
      <c r="J68" s="32"/>
      <c r="K68" s="33"/>
    </row>
    <row r="69" spans="1:11" ht="18.75" x14ac:dyDescent="0.3">
      <c r="A69" s="27"/>
      <c r="B69" s="58"/>
      <c r="C69" s="59"/>
      <c r="D69" s="59"/>
      <c r="E69" s="59"/>
      <c r="F69" s="59"/>
      <c r="G69" s="59"/>
      <c r="H69" s="59"/>
      <c r="I69" s="59"/>
      <c r="J69" s="59"/>
      <c r="K69" s="60"/>
    </row>
    <row r="70" spans="1:11" x14ac:dyDescent="0.25">
      <c r="A70" s="27"/>
      <c r="B70" s="61" t="s">
        <v>15</v>
      </c>
      <c r="C70" s="61"/>
      <c r="D70" s="61"/>
      <c r="E70" s="61"/>
      <c r="F70" s="61"/>
      <c r="G70" s="61"/>
      <c r="H70" s="61"/>
      <c r="I70" s="61"/>
      <c r="J70" s="61"/>
      <c r="K70" s="61"/>
    </row>
    <row r="71" spans="1:11" ht="63.75" customHeight="1" x14ac:dyDescent="0.25">
      <c r="A71" s="27"/>
      <c r="B71" s="28" t="s">
        <v>16</v>
      </c>
      <c r="C71" s="35">
        <f>D71+E71+F71+G71+H71+I71+J71</f>
        <v>1474651.4000000001</v>
      </c>
      <c r="D71" s="35">
        <f t="shared" ref="D71:J71" si="16">D72+D73+D74+D75</f>
        <v>171913</v>
      </c>
      <c r="E71" s="35">
        <f t="shared" si="16"/>
        <v>186378.09999999998</v>
      </c>
      <c r="F71" s="35">
        <f t="shared" si="16"/>
        <v>202031.6</v>
      </c>
      <c r="G71" s="35">
        <f t="shared" si="16"/>
        <v>212133.9</v>
      </c>
      <c r="H71" s="35">
        <f t="shared" si="16"/>
        <v>222741.40000000002</v>
      </c>
      <c r="I71" s="35">
        <f t="shared" si="16"/>
        <v>233879.3</v>
      </c>
      <c r="J71" s="35">
        <f t="shared" si="16"/>
        <v>245574.10000000003</v>
      </c>
      <c r="K71" s="44"/>
    </row>
    <row r="72" spans="1:11" x14ac:dyDescent="0.25">
      <c r="A72" s="27">
        <f>A71+1</f>
        <v>1</v>
      </c>
      <c r="B72" s="31" t="s">
        <v>8</v>
      </c>
      <c r="C72" s="35">
        <f>D72+E72+F72+G72+H72+I72+J72</f>
        <v>17546.5</v>
      </c>
      <c r="D72" s="32">
        <f>D102</f>
        <v>2155</v>
      </c>
      <c r="E72" s="32">
        <f t="shared" ref="E72:J72" si="17">E102</f>
        <v>2262.8000000000002</v>
      </c>
      <c r="F72" s="32">
        <f t="shared" si="17"/>
        <v>2375.9</v>
      </c>
      <c r="G72" s="32">
        <f t="shared" si="17"/>
        <v>2494.6999999999998</v>
      </c>
      <c r="H72" s="32">
        <f t="shared" si="17"/>
        <v>2619.5</v>
      </c>
      <c r="I72" s="32">
        <f t="shared" si="17"/>
        <v>2750.5</v>
      </c>
      <c r="J72" s="32">
        <f t="shared" si="17"/>
        <v>2888.1</v>
      </c>
      <c r="K72" s="33"/>
    </row>
    <row r="73" spans="1:11" x14ac:dyDescent="0.25">
      <c r="A73" s="27">
        <f>A72+1</f>
        <v>2</v>
      </c>
      <c r="B73" s="31" t="s">
        <v>9</v>
      </c>
      <c r="C73" s="35">
        <f>C78+C93+C98</f>
        <v>997761.8</v>
      </c>
      <c r="D73" s="32">
        <f>D78+D88+D93+D98</f>
        <v>113621</v>
      </c>
      <c r="E73" s="32">
        <f t="shared" ref="E73:J73" si="18">E78+E88+E93+E98</f>
        <v>124835.09999999999</v>
      </c>
      <c r="F73" s="32">
        <f t="shared" si="18"/>
        <v>137415.1</v>
      </c>
      <c r="G73" s="32">
        <f t="shared" si="18"/>
        <v>144285.9</v>
      </c>
      <c r="H73" s="32">
        <f t="shared" si="18"/>
        <v>151500.20000000001</v>
      </c>
      <c r="I73" s="32">
        <f t="shared" si="18"/>
        <v>159075.29999999999</v>
      </c>
      <c r="J73" s="32">
        <f t="shared" si="18"/>
        <v>167029.20000000001</v>
      </c>
      <c r="K73" s="33"/>
    </row>
    <row r="74" spans="1:11" x14ac:dyDescent="0.25">
      <c r="A74" s="27">
        <f>A73+1</f>
        <v>3</v>
      </c>
      <c r="B74" s="31" t="s">
        <v>10</v>
      </c>
      <c r="C74" s="35">
        <f>D74+E74+F74+G74+H74+I74+J74</f>
        <v>459343.1</v>
      </c>
      <c r="D74" s="32">
        <f>D79+D84+D89+D94+D111+D116</f>
        <v>56137</v>
      </c>
      <c r="E74" s="32">
        <f t="shared" ref="E74:J74" si="19">E79+E84+E89+E94+E111+E116</f>
        <v>59280.2</v>
      </c>
      <c r="F74" s="32">
        <f>F79+F84+F89+F94+F111+F116</f>
        <v>62240.6</v>
      </c>
      <c r="G74" s="32">
        <f t="shared" si="19"/>
        <v>65353.299999999996</v>
      </c>
      <c r="H74" s="32">
        <f t="shared" si="19"/>
        <v>68621.700000000012</v>
      </c>
      <c r="I74" s="32">
        <f t="shared" si="19"/>
        <v>72053.5</v>
      </c>
      <c r="J74" s="32">
        <f t="shared" si="19"/>
        <v>75656.800000000003</v>
      </c>
      <c r="K74" s="33"/>
    </row>
    <row r="75" spans="1:11" x14ac:dyDescent="0.25">
      <c r="A75" s="27">
        <f>A74+1</f>
        <v>4</v>
      </c>
      <c r="B75" s="31" t="s">
        <v>11</v>
      </c>
      <c r="C75" s="35">
        <f>D75+E75+F75+G75+H75+I75+J75</f>
        <v>0</v>
      </c>
      <c r="D75" s="32"/>
      <c r="E75" s="32"/>
      <c r="F75" s="32"/>
      <c r="G75" s="32"/>
      <c r="H75" s="32"/>
      <c r="I75" s="32"/>
      <c r="J75" s="32"/>
      <c r="K75" s="33"/>
    </row>
    <row r="76" spans="1:11" ht="100.5" customHeight="1" x14ac:dyDescent="0.25">
      <c r="A76" s="27"/>
      <c r="B76" s="37" t="s">
        <v>26</v>
      </c>
      <c r="C76" s="43">
        <f>SUM(C78:C80)</f>
        <v>1230940.1000000001</v>
      </c>
      <c r="D76" s="43">
        <f t="shared" ref="D76:J76" si="20">SUM(D78:D80)</f>
        <v>142260</v>
      </c>
      <c r="E76" s="43">
        <f t="shared" si="20"/>
        <v>154906</v>
      </c>
      <c r="F76" s="43">
        <f t="shared" si="20"/>
        <v>168989.5</v>
      </c>
      <c r="G76" s="43">
        <f t="shared" si="20"/>
        <v>177439</v>
      </c>
      <c r="H76" s="43">
        <f t="shared" si="20"/>
        <v>186311</v>
      </c>
      <c r="I76" s="43">
        <f t="shared" si="20"/>
        <v>195626.6</v>
      </c>
      <c r="J76" s="43">
        <f t="shared" si="20"/>
        <v>205408</v>
      </c>
      <c r="K76" s="39" t="s">
        <v>27</v>
      </c>
    </row>
    <row r="77" spans="1:11" x14ac:dyDescent="0.25">
      <c r="A77" s="27">
        <v>1</v>
      </c>
      <c r="B77" s="31" t="s">
        <v>8</v>
      </c>
      <c r="C77" s="32"/>
      <c r="D77" s="32"/>
      <c r="E77" s="32"/>
      <c r="F77" s="32"/>
      <c r="G77" s="32"/>
      <c r="H77" s="32"/>
      <c r="I77" s="32"/>
      <c r="J77" s="32"/>
      <c r="K77" s="33"/>
    </row>
    <row r="78" spans="1:11" x14ac:dyDescent="0.25">
      <c r="A78" s="27">
        <v>2</v>
      </c>
      <c r="B78" s="31" t="s">
        <v>9</v>
      </c>
      <c r="C78" s="32">
        <f>D78+E78+F78+G78+H78+I78+J78</f>
        <v>897117.60000000009</v>
      </c>
      <c r="D78" s="32">
        <v>101260</v>
      </c>
      <c r="E78" s="32">
        <v>111856</v>
      </c>
      <c r="F78" s="32">
        <v>123787</v>
      </c>
      <c r="G78" s="32">
        <v>129976.4</v>
      </c>
      <c r="H78" s="32">
        <v>136475.20000000001</v>
      </c>
      <c r="I78" s="32">
        <v>143299</v>
      </c>
      <c r="J78" s="32">
        <v>150464</v>
      </c>
      <c r="K78" s="40"/>
    </row>
    <row r="79" spans="1:11" x14ac:dyDescent="0.25">
      <c r="A79" s="27">
        <v>3</v>
      </c>
      <c r="B79" s="31" t="s">
        <v>10</v>
      </c>
      <c r="C79" s="32">
        <f>D79+E79+F79+G79+H79+I79+J79</f>
        <v>333822.5</v>
      </c>
      <c r="D79" s="32">
        <v>41000</v>
      </c>
      <c r="E79" s="32">
        <v>43050</v>
      </c>
      <c r="F79" s="32">
        <v>45202.5</v>
      </c>
      <c r="G79" s="32">
        <v>47462.6</v>
      </c>
      <c r="H79" s="32">
        <v>49835.8</v>
      </c>
      <c r="I79" s="32">
        <v>52327.6</v>
      </c>
      <c r="J79" s="32">
        <v>54944</v>
      </c>
      <c r="K79" s="33"/>
    </row>
    <row r="80" spans="1:11" x14ac:dyDescent="0.25">
      <c r="A80" s="27">
        <v>4</v>
      </c>
      <c r="B80" s="31" t="s">
        <v>11</v>
      </c>
      <c r="C80" s="32">
        <f>D80+E80+F80+G80+H80+I80+J80</f>
        <v>0</v>
      </c>
      <c r="D80" s="32"/>
      <c r="E80" s="32"/>
      <c r="F80" s="32"/>
      <c r="G80" s="32"/>
      <c r="H80" s="32"/>
      <c r="I80" s="32"/>
      <c r="J80" s="32"/>
      <c r="K80" s="33"/>
    </row>
    <row r="81" spans="1:11" ht="107.25" customHeight="1" x14ac:dyDescent="0.25">
      <c r="A81" s="27"/>
      <c r="B81" s="41" t="s">
        <v>28</v>
      </c>
      <c r="C81" s="43">
        <f>SUM(C82:C85)</f>
        <v>115071.5</v>
      </c>
      <c r="D81" s="43">
        <f>SUM(D82:D85)</f>
        <v>14133</v>
      </c>
      <c r="E81" s="43">
        <f t="shared" ref="E81:J81" si="21">SUM(E82:E85)</f>
        <v>14839.7</v>
      </c>
      <c r="F81" s="43">
        <f t="shared" si="21"/>
        <v>15581.7</v>
      </c>
      <c r="G81" s="43">
        <f t="shared" si="21"/>
        <v>16360.8</v>
      </c>
      <c r="H81" s="43">
        <f t="shared" si="21"/>
        <v>17178.8</v>
      </c>
      <c r="I81" s="43">
        <f t="shared" si="21"/>
        <v>18037.8</v>
      </c>
      <c r="J81" s="43">
        <f t="shared" si="21"/>
        <v>18939.7</v>
      </c>
      <c r="K81" s="39" t="s">
        <v>27</v>
      </c>
    </row>
    <row r="82" spans="1:11" x14ac:dyDescent="0.25">
      <c r="A82" s="27">
        <f>A81+1</f>
        <v>1</v>
      </c>
      <c r="B82" s="31" t="s">
        <v>8</v>
      </c>
      <c r="C82" s="32">
        <f>D82+E82+F82+G82+H82+I82+J82</f>
        <v>0</v>
      </c>
      <c r="D82" s="32"/>
      <c r="E82" s="32"/>
      <c r="F82" s="32"/>
      <c r="G82" s="32"/>
      <c r="H82" s="32"/>
      <c r="I82" s="32"/>
      <c r="J82" s="32"/>
      <c r="K82" s="33"/>
    </row>
    <row r="83" spans="1:11" x14ac:dyDescent="0.25">
      <c r="A83" s="27">
        <f>A82+1</f>
        <v>2</v>
      </c>
      <c r="B83" s="31" t="s">
        <v>9</v>
      </c>
      <c r="C83" s="32">
        <f>D83+E83+F83+G83+H83+I83+J83</f>
        <v>0</v>
      </c>
      <c r="D83" s="32"/>
      <c r="E83" s="32"/>
      <c r="F83" s="32"/>
      <c r="G83" s="32"/>
      <c r="H83" s="32"/>
      <c r="I83" s="32"/>
      <c r="J83" s="32"/>
      <c r="K83" s="33"/>
    </row>
    <row r="84" spans="1:11" x14ac:dyDescent="0.25">
      <c r="A84" s="27">
        <v>3</v>
      </c>
      <c r="B84" s="31" t="s">
        <v>10</v>
      </c>
      <c r="C84" s="32">
        <f>D84+E84+F84+G84+H84+I84+J84</f>
        <v>115071.5</v>
      </c>
      <c r="D84" s="32">
        <v>14133</v>
      </c>
      <c r="E84" s="32">
        <v>14839.7</v>
      </c>
      <c r="F84" s="32">
        <v>15581.7</v>
      </c>
      <c r="G84" s="32">
        <v>16360.8</v>
      </c>
      <c r="H84" s="32">
        <v>17178.8</v>
      </c>
      <c r="I84" s="32">
        <v>18037.8</v>
      </c>
      <c r="J84" s="32">
        <v>18939.7</v>
      </c>
      <c r="K84" s="33"/>
    </row>
    <row r="85" spans="1:11" x14ac:dyDescent="0.25">
      <c r="A85" s="27">
        <v>4</v>
      </c>
      <c r="B85" s="31" t="s">
        <v>11</v>
      </c>
      <c r="C85" s="32">
        <f>D85+E85+F85+G85+H85+I85+J85</f>
        <v>0</v>
      </c>
      <c r="D85" s="32"/>
      <c r="E85" s="32"/>
      <c r="F85" s="32"/>
      <c r="G85" s="32"/>
      <c r="H85" s="32"/>
      <c r="I85" s="32"/>
      <c r="J85" s="32"/>
      <c r="K85" s="42"/>
    </row>
    <row r="86" spans="1:11" ht="73.5" customHeight="1" x14ac:dyDescent="0.25">
      <c r="A86" s="27"/>
      <c r="B86" s="41" t="s">
        <v>29</v>
      </c>
      <c r="C86" s="43">
        <f>SUM(C87:C90)</f>
        <v>10400.1</v>
      </c>
      <c r="D86" s="43">
        <f>SUM(D87:D90)</f>
        <v>1000</v>
      </c>
      <c r="E86" s="43">
        <f t="shared" ref="E86:J86" si="22">SUM(E87:E90)</f>
        <v>1385.5</v>
      </c>
      <c r="F86" s="43">
        <f t="shared" si="22"/>
        <v>1450.4</v>
      </c>
      <c r="G86" s="43">
        <f t="shared" si="22"/>
        <v>1522.9</v>
      </c>
      <c r="H86" s="43">
        <f t="shared" si="22"/>
        <v>1599.1</v>
      </c>
      <c r="I86" s="43">
        <f t="shared" si="22"/>
        <v>1679.1</v>
      </c>
      <c r="J86" s="43">
        <f t="shared" si="22"/>
        <v>1763.1</v>
      </c>
      <c r="K86" s="39" t="s">
        <v>27</v>
      </c>
    </row>
    <row r="87" spans="1:11" x14ac:dyDescent="0.25">
      <c r="A87" s="27">
        <f>A86+1</f>
        <v>1</v>
      </c>
      <c r="B87" s="31" t="s">
        <v>8</v>
      </c>
      <c r="C87" s="32"/>
      <c r="D87" s="32"/>
      <c r="E87" s="32"/>
      <c r="F87" s="32"/>
      <c r="G87" s="32"/>
      <c r="H87" s="32"/>
      <c r="I87" s="32"/>
      <c r="J87" s="32"/>
      <c r="K87" s="33"/>
    </row>
    <row r="88" spans="1:11" x14ac:dyDescent="0.25">
      <c r="A88" s="27">
        <f>A87+1</f>
        <v>2</v>
      </c>
      <c r="B88" s="31" t="s">
        <v>9</v>
      </c>
      <c r="C88" s="32"/>
      <c r="D88" s="32"/>
      <c r="E88" s="32"/>
      <c r="F88" s="32"/>
      <c r="G88" s="32"/>
      <c r="H88" s="32"/>
      <c r="I88" s="32"/>
      <c r="J88" s="32"/>
      <c r="K88" s="33"/>
    </row>
    <row r="89" spans="1:11" x14ac:dyDescent="0.25">
      <c r="A89" s="27">
        <v>3</v>
      </c>
      <c r="B89" s="31" t="s">
        <v>10</v>
      </c>
      <c r="C89" s="32">
        <f>D89+E89+F89+G89+H89+I89+J89</f>
        <v>10400.1</v>
      </c>
      <c r="D89" s="32">
        <v>1000</v>
      </c>
      <c r="E89" s="32">
        <v>1385.5</v>
      </c>
      <c r="F89" s="32">
        <v>1450.4</v>
      </c>
      <c r="G89" s="32">
        <v>1522.9</v>
      </c>
      <c r="H89" s="32">
        <v>1599.1</v>
      </c>
      <c r="I89" s="32">
        <v>1679.1</v>
      </c>
      <c r="J89" s="32">
        <v>1763.1</v>
      </c>
      <c r="K89" s="33"/>
    </row>
    <row r="90" spans="1:11" x14ac:dyDescent="0.25">
      <c r="A90" s="27">
        <v>4</v>
      </c>
      <c r="B90" s="31" t="s">
        <v>11</v>
      </c>
      <c r="C90" s="32"/>
      <c r="D90" s="32"/>
      <c r="E90" s="32"/>
      <c r="F90" s="32"/>
      <c r="G90" s="32"/>
      <c r="H90" s="32"/>
      <c r="I90" s="32"/>
      <c r="J90" s="32"/>
      <c r="K90" s="42"/>
    </row>
    <row r="91" spans="1:11" ht="66" customHeight="1" x14ac:dyDescent="0.25">
      <c r="A91" s="27"/>
      <c r="B91" s="41" t="s">
        <v>30</v>
      </c>
      <c r="C91" s="43">
        <f>SUM(C92:C95)</f>
        <v>100367</v>
      </c>
      <c r="D91" s="43">
        <f>SUM(D92:D95)</f>
        <v>12327</v>
      </c>
      <c r="E91" s="43">
        <f t="shared" ref="E91:J91" si="23">SUM(E92:E95)</f>
        <v>12943.4</v>
      </c>
      <c r="F91" s="43">
        <f t="shared" si="23"/>
        <v>13590.6</v>
      </c>
      <c r="G91" s="43">
        <f t="shared" si="23"/>
        <v>14270.1</v>
      </c>
      <c r="H91" s="43">
        <f t="shared" si="23"/>
        <v>14983.6</v>
      </c>
      <c r="I91" s="43">
        <f t="shared" si="23"/>
        <v>15732.8</v>
      </c>
      <c r="J91" s="43">
        <f t="shared" si="23"/>
        <v>16519.5</v>
      </c>
      <c r="K91" s="39" t="s">
        <v>27</v>
      </c>
    </row>
    <row r="92" spans="1:11" x14ac:dyDescent="0.25">
      <c r="A92" s="27">
        <f>A91+1</f>
        <v>1</v>
      </c>
      <c r="B92" s="31" t="s">
        <v>8</v>
      </c>
      <c r="C92" s="32"/>
      <c r="D92" s="32"/>
      <c r="E92" s="32"/>
      <c r="F92" s="32"/>
      <c r="G92" s="32"/>
      <c r="H92" s="32"/>
      <c r="I92" s="32"/>
      <c r="J92" s="32"/>
      <c r="K92" s="33"/>
    </row>
    <row r="93" spans="1:11" x14ac:dyDescent="0.25">
      <c r="A93" s="27">
        <f>A92+1</f>
        <v>2</v>
      </c>
      <c r="B93" s="31" t="s">
        <v>9</v>
      </c>
      <c r="C93" s="32">
        <f>D93+E93+F93+G93+H93+I93+J93</f>
        <v>100367</v>
      </c>
      <c r="D93" s="32">
        <v>12327</v>
      </c>
      <c r="E93" s="32">
        <v>12943.4</v>
      </c>
      <c r="F93" s="32">
        <v>13590.6</v>
      </c>
      <c r="G93" s="32">
        <v>14270.1</v>
      </c>
      <c r="H93" s="32">
        <v>14983.6</v>
      </c>
      <c r="I93" s="32">
        <v>15732.8</v>
      </c>
      <c r="J93" s="32">
        <v>16519.5</v>
      </c>
      <c r="K93" s="33"/>
    </row>
    <row r="94" spans="1:11" x14ac:dyDescent="0.25">
      <c r="A94" s="27">
        <v>3</v>
      </c>
      <c r="B94" s="31" t="s">
        <v>10</v>
      </c>
      <c r="C94" s="32"/>
      <c r="D94" s="32"/>
      <c r="E94" s="32"/>
      <c r="F94" s="32"/>
      <c r="G94" s="32"/>
      <c r="H94" s="32"/>
      <c r="I94" s="32"/>
      <c r="J94" s="32"/>
      <c r="K94" s="33"/>
    </row>
    <row r="95" spans="1:11" x14ac:dyDescent="0.25">
      <c r="A95" s="27">
        <v>4</v>
      </c>
      <c r="B95" s="31" t="s">
        <v>11</v>
      </c>
      <c r="C95" s="32"/>
      <c r="D95" s="32"/>
      <c r="E95" s="32"/>
      <c r="F95" s="32"/>
      <c r="G95" s="32"/>
      <c r="H95" s="32"/>
      <c r="I95" s="32"/>
      <c r="J95" s="32"/>
      <c r="K95" s="42"/>
    </row>
    <row r="96" spans="1:11" ht="132.75" customHeight="1" x14ac:dyDescent="0.25">
      <c r="A96" s="27"/>
      <c r="B96" s="41" t="s">
        <v>31</v>
      </c>
      <c r="C96" s="43">
        <f>C98</f>
        <v>277.2</v>
      </c>
      <c r="D96" s="43">
        <f t="shared" ref="D96:J96" si="24">D98</f>
        <v>34</v>
      </c>
      <c r="E96" s="43">
        <f t="shared" si="24"/>
        <v>35.700000000000003</v>
      </c>
      <c r="F96" s="43">
        <f t="shared" si="24"/>
        <v>37.5</v>
      </c>
      <c r="G96" s="43">
        <f t="shared" si="24"/>
        <v>39.4</v>
      </c>
      <c r="H96" s="43">
        <f t="shared" si="24"/>
        <v>41.4</v>
      </c>
      <c r="I96" s="43">
        <f t="shared" si="24"/>
        <v>43.5</v>
      </c>
      <c r="J96" s="43">
        <f t="shared" si="24"/>
        <v>45.7</v>
      </c>
      <c r="K96" s="39" t="s">
        <v>27</v>
      </c>
    </row>
    <row r="97" spans="1:11" ht="16.5" customHeight="1" x14ac:dyDescent="0.25">
      <c r="A97" s="27">
        <f>A96+1</f>
        <v>1</v>
      </c>
      <c r="B97" s="31" t="s">
        <v>8</v>
      </c>
      <c r="C97" s="32"/>
      <c r="D97" s="32"/>
      <c r="E97" s="32"/>
      <c r="F97" s="32"/>
      <c r="G97" s="32"/>
      <c r="H97" s="32"/>
      <c r="I97" s="32"/>
      <c r="J97" s="32"/>
      <c r="K97" s="33"/>
    </row>
    <row r="98" spans="1:11" ht="16.5" customHeight="1" x14ac:dyDescent="0.25">
      <c r="A98" s="27">
        <f>A97+1</f>
        <v>2</v>
      </c>
      <c r="B98" s="31" t="s">
        <v>9</v>
      </c>
      <c r="C98" s="32">
        <f>D98+E98+F98+G98+H98+I98+J98</f>
        <v>277.2</v>
      </c>
      <c r="D98" s="32">
        <v>34</v>
      </c>
      <c r="E98" s="32">
        <v>35.700000000000003</v>
      </c>
      <c r="F98" s="32">
        <v>37.5</v>
      </c>
      <c r="G98" s="32">
        <v>39.4</v>
      </c>
      <c r="H98" s="32">
        <v>41.4</v>
      </c>
      <c r="I98" s="32">
        <v>43.5</v>
      </c>
      <c r="J98" s="32">
        <v>45.7</v>
      </c>
      <c r="K98" s="33"/>
    </row>
    <row r="99" spans="1:11" ht="16.5" customHeight="1" x14ac:dyDescent="0.25">
      <c r="A99" s="27">
        <v>3</v>
      </c>
      <c r="B99" s="31" t="s">
        <v>10</v>
      </c>
      <c r="C99" s="32"/>
      <c r="D99" s="32"/>
      <c r="E99" s="32"/>
      <c r="F99" s="32"/>
      <c r="G99" s="32"/>
      <c r="H99" s="32"/>
      <c r="I99" s="32"/>
      <c r="J99" s="32"/>
      <c r="K99" s="33"/>
    </row>
    <row r="100" spans="1:11" ht="16.5" customHeight="1" x14ac:dyDescent="0.25">
      <c r="A100" s="27">
        <v>4</v>
      </c>
      <c r="B100" s="31" t="s">
        <v>11</v>
      </c>
      <c r="C100" s="32"/>
      <c r="D100" s="32"/>
      <c r="E100" s="32"/>
      <c r="F100" s="32"/>
      <c r="G100" s="32"/>
      <c r="H100" s="32"/>
      <c r="I100" s="32"/>
      <c r="J100" s="32"/>
      <c r="K100" s="42"/>
    </row>
    <row r="101" spans="1:11" ht="58.5" customHeight="1" x14ac:dyDescent="0.25">
      <c r="A101" s="27"/>
      <c r="B101" s="41" t="s">
        <v>88</v>
      </c>
      <c r="C101" s="43">
        <f>SUM(C102:C105)</f>
        <v>17546.5</v>
      </c>
      <c r="D101" s="43">
        <f>SUM(D102:D105)</f>
        <v>2155</v>
      </c>
      <c r="E101" s="43">
        <f t="shared" ref="E101:J101" si="25">SUM(E102:E105)</f>
        <v>2262.8000000000002</v>
      </c>
      <c r="F101" s="43">
        <f t="shared" si="25"/>
        <v>2375.9</v>
      </c>
      <c r="G101" s="43">
        <f t="shared" si="25"/>
        <v>2494.6999999999998</v>
      </c>
      <c r="H101" s="43">
        <f t="shared" si="25"/>
        <v>2619.5</v>
      </c>
      <c r="I101" s="43">
        <f t="shared" si="25"/>
        <v>2750.5</v>
      </c>
      <c r="J101" s="43">
        <f t="shared" si="25"/>
        <v>2888.1</v>
      </c>
      <c r="K101" s="39" t="s">
        <v>27</v>
      </c>
    </row>
    <row r="102" spans="1:11" ht="16.5" customHeight="1" x14ac:dyDescent="0.25">
      <c r="A102" s="27">
        <f>A101+1</f>
        <v>1</v>
      </c>
      <c r="B102" s="31" t="s">
        <v>8</v>
      </c>
      <c r="C102" s="32">
        <f>D102+E102+F102+G102+H102+I102+J102</f>
        <v>17546.5</v>
      </c>
      <c r="D102" s="32">
        <v>2155</v>
      </c>
      <c r="E102" s="32">
        <v>2262.8000000000002</v>
      </c>
      <c r="F102" s="32">
        <v>2375.9</v>
      </c>
      <c r="G102" s="32">
        <v>2494.6999999999998</v>
      </c>
      <c r="H102" s="32">
        <v>2619.5</v>
      </c>
      <c r="I102" s="32">
        <v>2750.5</v>
      </c>
      <c r="J102" s="32">
        <v>2888.1</v>
      </c>
      <c r="K102" s="33"/>
    </row>
    <row r="103" spans="1:11" ht="16.5" customHeight="1" x14ac:dyDescent="0.25">
      <c r="A103" s="27">
        <f>A102+1</f>
        <v>2</v>
      </c>
      <c r="B103" s="31" t="s">
        <v>9</v>
      </c>
      <c r="C103" s="32"/>
      <c r="D103" s="32"/>
      <c r="E103" s="32"/>
      <c r="F103" s="32"/>
      <c r="G103" s="32"/>
      <c r="H103" s="32"/>
      <c r="I103" s="32"/>
      <c r="J103" s="32"/>
      <c r="K103" s="33"/>
    </row>
    <row r="104" spans="1:11" ht="16.5" customHeight="1" x14ac:dyDescent="0.25">
      <c r="A104" s="27">
        <v>3</v>
      </c>
      <c r="B104" s="31" t="s">
        <v>10</v>
      </c>
      <c r="C104" s="32"/>
      <c r="D104" s="32"/>
      <c r="E104" s="32"/>
      <c r="F104" s="32"/>
      <c r="G104" s="32"/>
      <c r="H104" s="32"/>
      <c r="I104" s="32"/>
      <c r="J104" s="32"/>
      <c r="K104" s="33"/>
    </row>
    <row r="105" spans="1:11" ht="16.5" customHeight="1" x14ac:dyDescent="0.25">
      <c r="A105" s="27">
        <v>4</v>
      </c>
      <c r="B105" s="31" t="s">
        <v>11</v>
      </c>
      <c r="C105" s="32"/>
      <c r="D105" s="32"/>
      <c r="E105" s="32"/>
      <c r="F105" s="32"/>
      <c r="G105" s="32"/>
      <c r="H105" s="32"/>
      <c r="I105" s="32"/>
      <c r="J105" s="32"/>
      <c r="K105" s="42"/>
    </row>
    <row r="106" spans="1:11" ht="16.5" customHeight="1" x14ac:dyDescent="0.25">
      <c r="A106" s="51"/>
      <c r="B106" s="52"/>
      <c r="C106" s="53"/>
      <c r="D106" s="53"/>
      <c r="E106" s="53"/>
      <c r="F106" s="53"/>
      <c r="G106" s="53"/>
      <c r="H106" s="53"/>
      <c r="I106" s="53"/>
      <c r="J106" s="53"/>
      <c r="K106" s="54"/>
    </row>
    <row r="107" spans="1:11" ht="16.5" customHeight="1" x14ac:dyDescent="0.25">
      <c r="A107" s="51"/>
      <c r="B107" s="52"/>
      <c r="C107" s="53"/>
      <c r="D107" s="53"/>
      <c r="E107" s="53"/>
      <c r="F107" s="53"/>
      <c r="G107" s="53"/>
      <c r="H107" s="53"/>
      <c r="I107" s="53"/>
      <c r="J107" s="53"/>
      <c r="K107" s="54"/>
    </row>
    <row r="108" spans="1:11" ht="16.5" customHeight="1" x14ac:dyDescent="0.25">
      <c r="A108" s="51"/>
      <c r="B108" s="52"/>
      <c r="C108" s="53"/>
      <c r="D108" s="53"/>
      <c r="E108" s="53"/>
      <c r="F108" s="53"/>
      <c r="G108" s="53"/>
      <c r="H108" s="53"/>
      <c r="I108" s="53"/>
      <c r="J108" s="53"/>
      <c r="K108" s="54"/>
    </row>
    <row r="110" spans="1:11" ht="103.5" customHeight="1" x14ac:dyDescent="0.25">
      <c r="A110" s="1"/>
      <c r="B110" s="2"/>
      <c r="C110" s="3"/>
      <c r="D110" s="4"/>
      <c r="E110" s="4"/>
      <c r="F110" s="4"/>
      <c r="G110" s="3"/>
      <c r="H110" s="3"/>
      <c r="I110" s="3"/>
      <c r="J110" s="62" t="s">
        <v>32</v>
      </c>
      <c r="K110" s="62"/>
    </row>
    <row r="111" spans="1:11" ht="31.5" customHeight="1" x14ac:dyDescent="0.25">
      <c r="A111" s="63" t="s">
        <v>33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64"/>
    </row>
    <row r="112" spans="1:11" x14ac:dyDescent="0.25">
      <c r="A112" s="1"/>
      <c r="B112" s="2"/>
      <c r="C112" s="3"/>
      <c r="D112" s="3"/>
      <c r="E112" s="3"/>
      <c r="F112" s="3"/>
      <c r="G112" s="3"/>
      <c r="H112" s="3"/>
      <c r="I112" s="3"/>
      <c r="J112" s="3"/>
      <c r="K112" s="5"/>
    </row>
    <row r="113" spans="1:11" x14ac:dyDescent="0.25">
      <c r="A113" s="1"/>
      <c r="B113" s="2"/>
      <c r="C113" s="3"/>
      <c r="D113" s="3"/>
      <c r="E113" s="3"/>
      <c r="F113" s="3"/>
      <c r="G113" s="3"/>
      <c r="H113" s="3"/>
      <c r="I113" s="3"/>
      <c r="J113" s="3"/>
      <c r="K113" s="5"/>
    </row>
    <row r="114" spans="1:11" ht="28.5" customHeight="1" x14ac:dyDescent="0.25">
      <c r="A114" s="65" t="s">
        <v>1</v>
      </c>
      <c r="B114" s="67" t="s">
        <v>2</v>
      </c>
      <c r="C114" s="68" t="s">
        <v>3</v>
      </c>
      <c r="D114" s="69"/>
      <c r="E114" s="69"/>
      <c r="F114" s="69"/>
      <c r="G114" s="69"/>
      <c r="H114" s="69"/>
      <c r="I114" s="69"/>
      <c r="J114" s="69"/>
      <c r="K114" s="67" t="s">
        <v>4</v>
      </c>
    </row>
    <row r="115" spans="1:11" ht="84" customHeight="1" x14ac:dyDescent="0.25">
      <c r="A115" s="66"/>
      <c r="B115" s="67"/>
      <c r="C115" s="23" t="s">
        <v>5</v>
      </c>
      <c r="D115" s="24">
        <v>2014</v>
      </c>
      <c r="E115" s="24">
        <v>2015</v>
      </c>
      <c r="F115" s="24">
        <v>2016</v>
      </c>
      <c r="G115" s="24">
        <v>2017</v>
      </c>
      <c r="H115" s="24">
        <v>2018</v>
      </c>
      <c r="I115" s="24">
        <v>2019</v>
      </c>
      <c r="J115" s="24">
        <v>2020</v>
      </c>
      <c r="K115" s="67"/>
    </row>
    <row r="116" spans="1:11" x14ac:dyDescent="0.25">
      <c r="A116" s="25">
        <v>1</v>
      </c>
      <c r="B116" s="26" t="s">
        <v>6</v>
      </c>
      <c r="C116" s="23">
        <v>3</v>
      </c>
      <c r="D116" s="24">
        <v>4</v>
      </c>
      <c r="E116" s="24">
        <v>5</v>
      </c>
      <c r="F116" s="24">
        <v>6</v>
      </c>
      <c r="G116" s="24">
        <v>7</v>
      </c>
      <c r="H116" s="24">
        <v>8</v>
      </c>
      <c r="I116" s="24">
        <v>9</v>
      </c>
      <c r="J116" s="24">
        <v>10</v>
      </c>
      <c r="K116" s="24">
        <v>11</v>
      </c>
    </row>
    <row r="117" spans="1:11" ht="43.5" x14ac:dyDescent="0.25">
      <c r="A117" s="27"/>
      <c r="B117" s="28" t="s">
        <v>14</v>
      </c>
      <c r="C117" s="29">
        <f>C118+C119+C120+C121</f>
        <v>237120.43</v>
      </c>
      <c r="D117" s="29">
        <f t="shared" ref="D117:J117" si="26">D118+D119+D120+D121</f>
        <v>29123.030000000002</v>
      </c>
      <c r="E117" s="29">
        <f t="shared" si="26"/>
        <v>30579.200000000001</v>
      </c>
      <c r="F117" s="29">
        <f t="shared" si="26"/>
        <v>32108.2</v>
      </c>
      <c r="G117" s="29">
        <f t="shared" si="26"/>
        <v>33713.599999999999</v>
      </c>
      <c r="H117" s="29">
        <f t="shared" si="26"/>
        <v>35399.300000000003</v>
      </c>
      <c r="I117" s="29">
        <f t="shared" si="26"/>
        <v>37169.299999999996</v>
      </c>
      <c r="J117" s="29">
        <f t="shared" si="26"/>
        <v>39027.800000000003</v>
      </c>
      <c r="K117" s="30"/>
    </row>
    <row r="118" spans="1:11" x14ac:dyDescent="0.25">
      <c r="A118" s="27">
        <f>A117+1</f>
        <v>1</v>
      </c>
      <c r="B118" s="31" t="s">
        <v>8</v>
      </c>
      <c r="C118" s="29">
        <v>0</v>
      </c>
      <c r="D118" s="32"/>
      <c r="E118" s="32"/>
      <c r="F118" s="32"/>
      <c r="G118" s="32"/>
      <c r="H118" s="32"/>
      <c r="I118" s="32"/>
      <c r="J118" s="32"/>
      <c r="K118" s="33"/>
    </row>
    <row r="119" spans="1:11" x14ac:dyDescent="0.25">
      <c r="A119" s="27">
        <f>A118+1</f>
        <v>2</v>
      </c>
      <c r="B119" s="31" t="s">
        <v>9</v>
      </c>
      <c r="C119" s="29">
        <f>D119+E119+F119+G119+H119+I119+J119</f>
        <v>725.24</v>
      </c>
      <c r="D119" s="32">
        <f>D127</f>
        <v>89.04</v>
      </c>
      <c r="E119" s="32">
        <v>93.5</v>
      </c>
      <c r="F119" s="32">
        <v>98.2</v>
      </c>
      <c r="G119" s="32">
        <v>103.1</v>
      </c>
      <c r="H119" s="32">
        <v>108.3</v>
      </c>
      <c r="I119" s="32">
        <v>113.7</v>
      </c>
      <c r="J119" s="32">
        <v>119.4</v>
      </c>
      <c r="K119" s="33"/>
    </row>
    <row r="120" spans="1:11" x14ac:dyDescent="0.25">
      <c r="A120" s="27">
        <f>A119+1</f>
        <v>3</v>
      </c>
      <c r="B120" s="31" t="s">
        <v>10</v>
      </c>
      <c r="C120" s="29">
        <f>D120+E120+F120+G120+H120+I120+J120</f>
        <v>236395.19</v>
      </c>
      <c r="D120" s="32">
        <f>D128</f>
        <v>29033.99</v>
      </c>
      <c r="E120" s="32">
        <v>30485.7</v>
      </c>
      <c r="F120" s="32">
        <v>32010</v>
      </c>
      <c r="G120" s="32">
        <v>33610.5</v>
      </c>
      <c r="H120" s="32">
        <v>35291</v>
      </c>
      <c r="I120" s="32">
        <v>37055.599999999999</v>
      </c>
      <c r="J120" s="32">
        <v>38908.400000000001</v>
      </c>
      <c r="K120" s="33"/>
    </row>
    <row r="121" spans="1:11" x14ac:dyDescent="0.25">
      <c r="A121" s="27">
        <f>A120+1</f>
        <v>4</v>
      </c>
      <c r="B121" s="31" t="s">
        <v>11</v>
      </c>
      <c r="C121" s="29">
        <f>D121+E121+F121+G121+H121+I121+J121</f>
        <v>0</v>
      </c>
      <c r="D121" s="32">
        <f t="shared" ref="D121:J121" si="27">D129</f>
        <v>0</v>
      </c>
      <c r="E121" s="32">
        <f t="shared" si="27"/>
        <v>0</v>
      </c>
      <c r="F121" s="32">
        <f t="shared" si="27"/>
        <v>0</v>
      </c>
      <c r="G121" s="32">
        <f t="shared" si="27"/>
        <v>0</v>
      </c>
      <c r="H121" s="32">
        <f t="shared" si="27"/>
        <v>0</v>
      </c>
      <c r="I121" s="32">
        <f t="shared" si="27"/>
        <v>0</v>
      </c>
      <c r="J121" s="32">
        <f t="shared" si="27"/>
        <v>0</v>
      </c>
      <c r="K121" s="33"/>
    </row>
    <row r="122" spans="1:11" x14ac:dyDescent="0.25">
      <c r="A122" s="27"/>
      <c r="B122" s="34"/>
      <c r="C122" s="32"/>
      <c r="D122" s="32"/>
      <c r="E122" s="32"/>
      <c r="F122" s="32"/>
      <c r="G122" s="32"/>
      <c r="H122" s="32"/>
      <c r="I122" s="32"/>
      <c r="J122" s="32"/>
      <c r="K122" s="33"/>
    </row>
    <row r="123" spans="1:11" ht="18.75" x14ac:dyDescent="0.3">
      <c r="A123" s="27"/>
      <c r="B123" s="58"/>
      <c r="C123" s="59"/>
      <c r="D123" s="59"/>
      <c r="E123" s="59"/>
      <c r="F123" s="59"/>
      <c r="G123" s="59"/>
      <c r="H123" s="59"/>
      <c r="I123" s="59"/>
      <c r="J123" s="59"/>
      <c r="K123" s="60"/>
    </row>
    <row r="124" spans="1:11" x14ac:dyDescent="0.25">
      <c r="A124" s="27"/>
      <c r="B124" s="61" t="s">
        <v>15</v>
      </c>
      <c r="C124" s="61"/>
      <c r="D124" s="61"/>
      <c r="E124" s="61"/>
      <c r="F124" s="61"/>
      <c r="G124" s="61"/>
      <c r="H124" s="61"/>
      <c r="I124" s="61"/>
      <c r="J124" s="61"/>
      <c r="K124" s="61"/>
    </row>
    <row r="125" spans="1:11" ht="29.25" x14ac:dyDescent="0.25">
      <c r="A125" s="27"/>
      <c r="B125" s="28" t="s">
        <v>16</v>
      </c>
      <c r="C125" s="35">
        <f>C126+C127+C128+C129</f>
        <v>237120.43</v>
      </c>
      <c r="D125" s="35">
        <f t="shared" ref="D125:J125" si="28">D126+D127+D128+D129</f>
        <v>29123.030000000002</v>
      </c>
      <c r="E125" s="35">
        <f t="shared" si="28"/>
        <v>30579.200000000001</v>
      </c>
      <c r="F125" s="35">
        <f t="shared" si="28"/>
        <v>32108.2</v>
      </c>
      <c r="G125" s="35">
        <f t="shared" si="28"/>
        <v>33713.599999999999</v>
      </c>
      <c r="H125" s="35">
        <f t="shared" si="28"/>
        <v>35399.300000000003</v>
      </c>
      <c r="I125" s="35">
        <f t="shared" si="28"/>
        <v>37169.299999999996</v>
      </c>
      <c r="J125" s="35">
        <f t="shared" si="28"/>
        <v>39027.800000000003</v>
      </c>
      <c r="K125" s="44"/>
    </row>
    <row r="126" spans="1:11" x14ac:dyDescent="0.25">
      <c r="A126" s="27">
        <f t="shared" ref="A126:A137" si="29">A125+1</f>
        <v>1</v>
      </c>
      <c r="B126" s="31" t="s">
        <v>8</v>
      </c>
      <c r="C126" s="32"/>
      <c r="D126" s="32"/>
      <c r="E126" s="32"/>
      <c r="F126" s="32"/>
      <c r="G126" s="32"/>
      <c r="H126" s="32"/>
      <c r="I126" s="32"/>
      <c r="J126" s="32"/>
      <c r="K126" s="33"/>
    </row>
    <row r="127" spans="1:11" x14ac:dyDescent="0.25">
      <c r="A127" s="27">
        <f t="shared" si="29"/>
        <v>2</v>
      </c>
      <c r="B127" s="31" t="s">
        <v>9</v>
      </c>
      <c r="C127" s="32">
        <f>D127+E127+F127+G127+H127+I127+J127</f>
        <v>725.24</v>
      </c>
      <c r="D127" s="32">
        <f>D132+D137</f>
        <v>89.04</v>
      </c>
      <c r="E127" s="32">
        <v>93.5</v>
      </c>
      <c r="F127" s="32">
        <v>98.2</v>
      </c>
      <c r="G127" s="32">
        <v>103.1</v>
      </c>
      <c r="H127" s="32">
        <v>108.3</v>
      </c>
      <c r="I127" s="32">
        <v>113.7</v>
      </c>
      <c r="J127" s="32">
        <v>119.4</v>
      </c>
      <c r="K127" s="33"/>
    </row>
    <row r="128" spans="1:11" x14ac:dyDescent="0.25">
      <c r="A128" s="27">
        <f t="shared" si="29"/>
        <v>3</v>
      </c>
      <c r="B128" s="31" t="s">
        <v>10</v>
      </c>
      <c r="C128" s="32">
        <f>D128+E128+F128+G128+H128+I128+J128</f>
        <v>236395.19</v>
      </c>
      <c r="D128" s="32">
        <f>D133+D138</f>
        <v>29033.99</v>
      </c>
      <c r="E128" s="32">
        <v>30485.7</v>
      </c>
      <c r="F128" s="32">
        <v>32010</v>
      </c>
      <c r="G128" s="32">
        <v>33610.5</v>
      </c>
      <c r="H128" s="32">
        <v>35291</v>
      </c>
      <c r="I128" s="32">
        <v>37055.599999999999</v>
      </c>
      <c r="J128" s="32">
        <v>38908.400000000001</v>
      </c>
      <c r="K128" s="33"/>
    </row>
    <row r="129" spans="1:11" x14ac:dyDescent="0.25">
      <c r="A129" s="27">
        <f t="shared" si="29"/>
        <v>4</v>
      </c>
      <c r="B129" s="31" t="s">
        <v>11</v>
      </c>
      <c r="C129" s="32"/>
      <c r="D129" s="32"/>
      <c r="E129" s="32"/>
      <c r="F129" s="32"/>
      <c r="G129" s="32"/>
      <c r="H129" s="32"/>
      <c r="I129" s="32"/>
      <c r="J129" s="32"/>
      <c r="K129" s="33"/>
    </row>
    <row r="130" spans="1:11" ht="76.5" x14ac:dyDescent="0.25">
      <c r="A130" s="27"/>
      <c r="B130" s="45" t="s">
        <v>34</v>
      </c>
      <c r="C130" s="43">
        <f>SUM(C132:C134)</f>
        <v>235516</v>
      </c>
      <c r="D130" s="43">
        <f t="shared" ref="D130:J130" si="30">SUM(D132:D134)</f>
        <v>28926</v>
      </c>
      <c r="E130" s="43">
        <f t="shared" si="30"/>
        <v>30372.3</v>
      </c>
      <c r="F130" s="43">
        <f t="shared" si="30"/>
        <v>31890.9</v>
      </c>
      <c r="G130" s="43">
        <f t="shared" si="30"/>
        <v>33485.5</v>
      </c>
      <c r="H130" s="43">
        <f t="shared" si="30"/>
        <v>35159.800000000003</v>
      </c>
      <c r="I130" s="43">
        <f t="shared" si="30"/>
        <v>36917.800000000003</v>
      </c>
      <c r="J130" s="43">
        <f t="shared" si="30"/>
        <v>38763.699999999997</v>
      </c>
      <c r="K130" s="39" t="s">
        <v>35</v>
      </c>
    </row>
    <row r="131" spans="1:11" x14ac:dyDescent="0.25">
      <c r="A131" s="27">
        <v>1</v>
      </c>
      <c r="B131" s="31" t="s">
        <v>8</v>
      </c>
      <c r="C131" s="32"/>
      <c r="D131" s="32"/>
      <c r="E131" s="32"/>
      <c r="F131" s="32"/>
      <c r="G131" s="32"/>
      <c r="H131" s="32"/>
      <c r="I131" s="32"/>
      <c r="J131" s="32"/>
      <c r="K131" s="33"/>
    </row>
    <row r="132" spans="1:11" x14ac:dyDescent="0.25">
      <c r="A132" s="27">
        <v>2</v>
      </c>
      <c r="B132" s="31" t="s">
        <v>9</v>
      </c>
      <c r="C132" s="32"/>
      <c r="D132" s="32"/>
      <c r="E132" s="32"/>
      <c r="F132" s="32"/>
      <c r="G132" s="32"/>
      <c r="H132" s="32"/>
      <c r="I132" s="32"/>
      <c r="J132" s="32"/>
      <c r="K132" s="40"/>
    </row>
    <row r="133" spans="1:11" x14ac:dyDescent="0.25">
      <c r="A133" s="27">
        <v>3</v>
      </c>
      <c r="B133" s="31" t="s">
        <v>10</v>
      </c>
      <c r="C133" s="32">
        <f>D133+E133+F133+G133+H133+I133+J133</f>
        <v>235516</v>
      </c>
      <c r="D133" s="32">
        <v>28926</v>
      </c>
      <c r="E133" s="32">
        <v>30372.3</v>
      </c>
      <c r="F133" s="32">
        <v>31890.9</v>
      </c>
      <c r="G133" s="32">
        <v>33485.5</v>
      </c>
      <c r="H133" s="32">
        <v>35159.800000000003</v>
      </c>
      <c r="I133" s="32">
        <v>36917.800000000003</v>
      </c>
      <c r="J133" s="32">
        <v>38763.699999999997</v>
      </c>
      <c r="K133" s="33"/>
    </row>
    <row r="134" spans="1:11" x14ac:dyDescent="0.25">
      <c r="A134" s="27">
        <v>4</v>
      </c>
      <c r="B134" s="31" t="s">
        <v>11</v>
      </c>
      <c r="C134" s="32"/>
      <c r="D134" s="32"/>
      <c r="E134" s="32"/>
      <c r="F134" s="32"/>
      <c r="G134" s="32"/>
      <c r="H134" s="32"/>
      <c r="I134" s="32"/>
      <c r="J134" s="32"/>
      <c r="K134" s="33"/>
    </row>
    <row r="135" spans="1:11" ht="64.5" x14ac:dyDescent="0.25">
      <c r="A135" s="27"/>
      <c r="B135" s="41" t="s">
        <v>36</v>
      </c>
      <c r="C135" s="43">
        <f>SUM(C136:C139)</f>
        <v>1605.13</v>
      </c>
      <c r="D135" s="43">
        <f>D136+D137+D138+D139</f>
        <v>197.03</v>
      </c>
      <c r="E135" s="43">
        <f t="shared" ref="E135:J135" si="31">E136+E137+E138+E139</f>
        <v>206.9</v>
      </c>
      <c r="F135" s="43">
        <f t="shared" si="31"/>
        <v>217.3</v>
      </c>
      <c r="G135" s="43">
        <f t="shared" si="31"/>
        <v>228.2</v>
      </c>
      <c r="H135" s="43">
        <f t="shared" si="31"/>
        <v>239.7</v>
      </c>
      <c r="I135" s="43">
        <f t="shared" si="31"/>
        <v>251.7</v>
      </c>
      <c r="J135" s="43">
        <f t="shared" si="31"/>
        <v>264.3</v>
      </c>
      <c r="K135" s="39" t="s">
        <v>35</v>
      </c>
    </row>
    <row r="136" spans="1:11" x14ac:dyDescent="0.25">
      <c r="A136" s="27">
        <f t="shared" si="29"/>
        <v>1</v>
      </c>
      <c r="B136" s="31" t="s">
        <v>8</v>
      </c>
      <c r="C136" s="32"/>
      <c r="D136" s="32"/>
      <c r="E136" s="32"/>
      <c r="F136" s="32"/>
      <c r="G136" s="32"/>
      <c r="H136" s="32"/>
      <c r="I136" s="32"/>
      <c r="J136" s="32"/>
      <c r="K136" s="33"/>
    </row>
    <row r="137" spans="1:11" x14ac:dyDescent="0.25">
      <c r="A137" s="27">
        <f t="shared" si="29"/>
        <v>2</v>
      </c>
      <c r="B137" s="31" t="s">
        <v>9</v>
      </c>
      <c r="C137" s="32">
        <f>D137+E137+F137+G137+H137+I137+J137</f>
        <v>725.24</v>
      </c>
      <c r="D137" s="32">
        <v>89.04</v>
      </c>
      <c r="E137" s="32">
        <v>93.5</v>
      </c>
      <c r="F137" s="32">
        <v>98.2</v>
      </c>
      <c r="G137" s="32">
        <v>103.1</v>
      </c>
      <c r="H137" s="32">
        <v>108.3</v>
      </c>
      <c r="I137" s="32">
        <v>113.7</v>
      </c>
      <c r="J137" s="32">
        <v>119.4</v>
      </c>
      <c r="K137" s="33"/>
    </row>
    <row r="138" spans="1:11" x14ac:dyDescent="0.25">
      <c r="A138" s="27">
        <v>3</v>
      </c>
      <c r="B138" s="31" t="s">
        <v>10</v>
      </c>
      <c r="C138" s="32">
        <f>D138+E138+F138+G138+H138+I138+J138</f>
        <v>879.89</v>
      </c>
      <c r="D138" s="32">
        <v>107.99</v>
      </c>
      <c r="E138" s="32">
        <v>113.4</v>
      </c>
      <c r="F138" s="32">
        <v>119.1</v>
      </c>
      <c r="G138" s="32">
        <v>125.1</v>
      </c>
      <c r="H138" s="32">
        <v>131.4</v>
      </c>
      <c r="I138" s="32">
        <v>138</v>
      </c>
      <c r="J138" s="32">
        <v>144.9</v>
      </c>
      <c r="K138" s="33"/>
    </row>
    <row r="139" spans="1:11" x14ac:dyDescent="0.25">
      <c r="A139" s="27">
        <v>4</v>
      </c>
      <c r="B139" s="31" t="s">
        <v>11</v>
      </c>
      <c r="C139" s="32"/>
      <c r="D139" s="32"/>
      <c r="E139" s="32"/>
      <c r="F139" s="32"/>
      <c r="G139" s="32"/>
      <c r="H139" s="32"/>
      <c r="I139" s="32"/>
      <c r="J139" s="32"/>
      <c r="K139" s="42"/>
    </row>
    <row r="140" spans="1:11" x14ac:dyDescent="0.25">
      <c r="A140" s="1"/>
      <c r="B140" s="2"/>
      <c r="C140" s="3"/>
      <c r="D140" s="3"/>
      <c r="E140" s="3"/>
      <c r="F140" s="3"/>
      <c r="G140" s="3"/>
      <c r="H140" s="3"/>
      <c r="I140" s="3"/>
      <c r="J140" s="3"/>
      <c r="K140" s="5"/>
    </row>
    <row r="142" spans="1:11" ht="85.5" customHeight="1" x14ac:dyDescent="0.25">
      <c r="A142" s="1"/>
      <c r="B142" s="2"/>
      <c r="C142" s="3"/>
      <c r="D142" s="4"/>
      <c r="E142" s="4"/>
      <c r="F142" s="4"/>
      <c r="G142" s="3"/>
      <c r="H142" s="3"/>
      <c r="I142" s="3"/>
      <c r="J142" s="62" t="s">
        <v>37</v>
      </c>
      <c r="K142" s="62"/>
    </row>
    <row r="143" spans="1:11" ht="41.25" customHeight="1" x14ac:dyDescent="0.25">
      <c r="A143" s="63" t="s">
        <v>38</v>
      </c>
      <c r="B143" s="64"/>
      <c r="C143" s="64"/>
      <c r="D143" s="64"/>
      <c r="E143" s="64"/>
      <c r="F143" s="64"/>
      <c r="G143" s="64"/>
      <c r="H143" s="64"/>
      <c r="I143" s="64"/>
      <c r="J143" s="64"/>
      <c r="K143" s="64"/>
    </row>
    <row r="144" spans="1:11" x14ac:dyDescent="0.25">
      <c r="A144" s="1"/>
      <c r="B144" s="2"/>
      <c r="C144" s="3"/>
      <c r="D144" s="3"/>
      <c r="E144" s="3"/>
      <c r="F144" s="3"/>
      <c r="G144" s="3"/>
      <c r="H144" s="3"/>
      <c r="I144" s="3"/>
      <c r="J144" s="3"/>
      <c r="K144" s="5"/>
    </row>
    <row r="145" spans="1:11" x14ac:dyDescent="0.25">
      <c r="A145" s="1"/>
      <c r="B145" s="2"/>
      <c r="C145" s="3"/>
      <c r="D145" s="3"/>
      <c r="E145" s="3"/>
      <c r="F145" s="3"/>
      <c r="G145" s="3"/>
      <c r="H145" s="3"/>
      <c r="I145" s="3"/>
      <c r="J145" s="3"/>
      <c r="K145" s="5"/>
    </row>
    <row r="146" spans="1:11" ht="33" customHeight="1" x14ac:dyDescent="0.25">
      <c r="A146" s="65" t="s">
        <v>1</v>
      </c>
      <c r="B146" s="67" t="s">
        <v>2</v>
      </c>
      <c r="C146" s="68" t="s">
        <v>3</v>
      </c>
      <c r="D146" s="69"/>
      <c r="E146" s="69"/>
      <c r="F146" s="69"/>
      <c r="G146" s="69"/>
      <c r="H146" s="69"/>
      <c r="I146" s="69"/>
      <c r="J146" s="69"/>
      <c r="K146" s="67" t="s">
        <v>4</v>
      </c>
    </row>
    <row r="147" spans="1:11" ht="78.75" customHeight="1" x14ac:dyDescent="0.25">
      <c r="A147" s="66"/>
      <c r="B147" s="67"/>
      <c r="C147" s="23" t="s">
        <v>5</v>
      </c>
      <c r="D147" s="24">
        <v>2014</v>
      </c>
      <c r="E147" s="24">
        <v>2015</v>
      </c>
      <c r="F147" s="24">
        <v>2016</v>
      </c>
      <c r="G147" s="24">
        <v>2017</v>
      </c>
      <c r="H147" s="24">
        <v>2018</v>
      </c>
      <c r="I147" s="24">
        <v>2019</v>
      </c>
      <c r="J147" s="24">
        <v>2020</v>
      </c>
      <c r="K147" s="67"/>
    </row>
    <row r="148" spans="1:11" x14ac:dyDescent="0.25">
      <c r="A148" s="25">
        <v>1</v>
      </c>
      <c r="B148" s="26" t="s">
        <v>6</v>
      </c>
      <c r="C148" s="23">
        <v>3</v>
      </c>
      <c r="D148" s="24">
        <v>4</v>
      </c>
      <c r="E148" s="24">
        <v>5</v>
      </c>
      <c r="F148" s="24">
        <v>6</v>
      </c>
      <c r="G148" s="24">
        <v>7</v>
      </c>
      <c r="H148" s="24">
        <v>8</v>
      </c>
      <c r="I148" s="24">
        <v>9</v>
      </c>
      <c r="J148" s="24">
        <v>10</v>
      </c>
      <c r="K148" s="24">
        <v>11</v>
      </c>
    </row>
    <row r="149" spans="1:11" ht="43.5" x14ac:dyDescent="0.25">
      <c r="A149" s="27"/>
      <c r="B149" s="28" t="s">
        <v>14</v>
      </c>
      <c r="C149" s="29">
        <f>SUM(C150:C154)</f>
        <v>190058</v>
      </c>
      <c r="D149" s="46">
        <f>SUM(D150:D154)</f>
        <v>23342.699999999997</v>
      </c>
      <c r="E149" s="46">
        <f t="shared" ref="E149:J149" si="32">SUM(E150:E154)</f>
        <v>24509.9</v>
      </c>
      <c r="F149" s="46">
        <f t="shared" si="32"/>
        <v>25735.5</v>
      </c>
      <c r="G149" s="46">
        <f t="shared" si="32"/>
        <v>27022.299999999996</v>
      </c>
      <c r="H149" s="46">
        <f t="shared" si="32"/>
        <v>28373.399999999998</v>
      </c>
      <c r="I149" s="46">
        <f t="shared" si="32"/>
        <v>29792.3</v>
      </c>
      <c r="J149" s="46">
        <f t="shared" si="32"/>
        <v>31281.899999999998</v>
      </c>
      <c r="K149" s="30"/>
    </row>
    <row r="150" spans="1:11" x14ac:dyDescent="0.25">
      <c r="A150" s="27">
        <f>A149+1</f>
        <v>1</v>
      </c>
      <c r="B150" s="31" t="s">
        <v>8</v>
      </c>
      <c r="C150" s="32"/>
      <c r="D150" s="32"/>
      <c r="E150" s="32"/>
      <c r="F150" s="32"/>
      <c r="G150" s="32"/>
      <c r="H150" s="32"/>
      <c r="I150" s="32"/>
      <c r="J150" s="32"/>
      <c r="K150" s="33"/>
    </row>
    <row r="151" spans="1:11" x14ac:dyDescent="0.25">
      <c r="A151" s="27">
        <f>A150+1</f>
        <v>2</v>
      </c>
      <c r="B151" s="31" t="s">
        <v>9</v>
      </c>
      <c r="C151" s="32">
        <f>C158+C163+C168+C173+C178+C188+C193+C198</f>
        <v>0</v>
      </c>
      <c r="D151" s="32"/>
      <c r="E151" s="32"/>
      <c r="F151" s="32"/>
      <c r="G151" s="32"/>
      <c r="H151" s="32"/>
      <c r="I151" s="32"/>
      <c r="J151" s="32"/>
      <c r="K151" s="33"/>
    </row>
    <row r="152" spans="1:11" x14ac:dyDescent="0.25">
      <c r="A152" s="27">
        <f>A151+1</f>
        <v>3</v>
      </c>
      <c r="B152" s="31" t="s">
        <v>10</v>
      </c>
      <c r="C152" s="32">
        <f>C159</f>
        <v>190058</v>
      </c>
      <c r="D152" s="32">
        <f t="shared" ref="D152:J152" si="33">D159</f>
        <v>23342.699999999997</v>
      </c>
      <c r="E152" s="32">
        <f t="shared" si="33"/>
        <v>24509.9</v>
      </c>
      <c r="F152" s="32">
        <f t="shared" si="33"/>
        <v>25735.5</v>
      </c>
      <c r="G152" s="32">
        <f t="shared" si="33"/>
        <v>27022.299999999996</v>
      </c>
      <c r="H152" s="32">
        <f t="shared" si="33"/>
        <v>28373.399999999998</v>
      </c>
      <c r="I152" s="32">
        <f t="shared" si="33"/>
        <v>29792.3</v>
      </c>
      <c r="J152" s="32">
        <f t="shared" si="33"/>
        <v>31281.899999999998</v>
      </c>
      <c r="K152" s="33"/>
    </row>
    <row r="153" spans="1:11" x14ac:dyDescent="0.25">
      <c r="A153" s="27">
        <f>A152+1</f>
        <v>4</v>
      </c>
      <c r="B153" s="31" t="s">
        <v>11</v>
      </c>
      <c r="C153" s="32"/>
      <c r="D153" s="32"/>
      <c r="E153" s="32"/>
      <c r="F153" s="32"/>
      <c r="G153" s="32"/>
      <c r="H153" s="32"/>
      <c r="I153" s="32"/>
      <c r="J153" s="32"/>
      <c r="K153" s="33"/>
    </row>
    <row r="154" spans="1:11" x14ac:dyDescent="0.25">
      <c r="A154" s="27"/>
      <c r="B154" s="34"/>
      <c r="C154" s="32"/>
      <c r="D154" s="32"/>
      <c r="E154" s="32"/>
      <c r="F154" s="32"/>
      <c r="G154" s="32"/>
      <c r="H154" s="32"/>
      <c r="I154" s="32"/>
      <c r="J154" s="32"/>
      <c r="K154" s="33"/>
    </row>
    <row r="155" spans="1:11" ht="15.75" x14ac:dyDescent="0.25">
      <c r="A155" s="27"/>
      <c r="B155" s="55" t="s">
        <v>39</v>
      </c>
      <c r="C155" s="56"/>
      <c r="D155" s="56"/>
      <c r="E155" s="56"/>
      <c r="F155" s="56"/>
      <c r="G155" s="56"/>
      <c r="H155" s="56"/>
      <c r="I155" s="56"/>
      <c r="J155" s="56"/>
      <c r="K155" s="57"/>
    </row>
    <row r="156" spans="1:11" ht="29.25" x14ac:dyDescent="0.25">
      <c r="A156" s="27"/>
      <c r="B156" s="28" t="s">
        <v>40</v>
      </c>
      <c r="C156" s="38">
        <f>SUM(C157:C160)</f>
        <v>190058</v>
      </c>
      <c r="D156" s="38">
        <f>SUM(D157:D160)</f>
        <v>23342.699999999997</v>
      </c>
      <c r="E156" s="38">
        <f t="shared" ref="E156:J156" si="34">SUM(E157:E160)</f>
        <v>24509.9</v>
      </c>
      <c r="F156" s="38">
        <f t="shared" si="34"/>
        <v>25735.5</v>
      </c>
      <c r="G156" s="38">
        <f t="shared" si="34"/>
        <v>27022.299999999996</v>
      </c>
      <c r="H156" s="38">
        <f t="shared" si="34"/>
        <v>28373.399999999998</v>
      </c>
      <c r="I156" s="38">
        <f t="shared" si="34"/>
        <v>29792.3</v>
      </c>
      <c r="J156" s="38">
        <f t="shared" si="34"/>
        <v>31281.899999999998</v>
      </c>
      <c r="K156" s="30"/>
    </row>
    <row r="157" spans="1:11" x14ac:dyDescent="0.25">
      <c r="A157" s="27">
        <f>A156+1</f>
        <v>1</v>
      </c>
      <c r="B157" s="31" t="s">
        <v>8</v>
      </c>
      <c r="C157" s="32"/>
      <c r="D157" s="32"/>
      <c r="E157" s="32"/>
      <c r="F157" s="32"/>
      <c r="G157" s="32"/>
      <c r="H157" s="32"/>
      <c r="I157" s="32"/>
      <c r="J157" s="32"/>
      <c r="K157" s="33"/>
    </row>
    <row r="158" spans="1:11" x14ac:dyDescent="0.25">
      <c r="A158" s="27">
        <f>A157+1</f>
        <v>2</v>
      </c>
      <c r="B158" s="31" t="s">
        <v>9</v>
      </c>
      <c r="C158" s="32"/>
      <c r="D158" s="32"/>
      <c r="E158" s="32"/>
      <c r="F158" s="32"/>
      <c r="G158" s="32"/>
      <c r="H158" s="32"/>
      <c r="I158" s="32"/>
      <c r="J158" s="32"/>
      <c r="K158" s="33"/>
    </row>
    <row r="159" spans="1:11" x14ac:dyDescent="0.25">
      <c r="A159" s="27">
        <f>A158+1</f>
        <v>3</v>
      </c>
      <c r="B159" s="31" t="s">
        <v>10</v>
      </c>
      <c r="C159" s="32">
        <f>SUM(C164+C169+C174+C189+C194+C199)</f>
        <v>190058</v>
      </c>
      <c r="D159" s="32">
        <f>SUM(D164+D169+D174+D189+D194+D199)</f>
        <v>23342.699999999997</v>
      </c>
      <c r="E159" s="32">
        <f t="shared" ref="E159:J159" si="35">SUM(E164+E169+E174+E189+E194+E199)</f>
        <v>24509.9</v>
      </c>
      <c r="F159" s="32">
        <f t="shared" si="35"/>
        <v>25735.5</v>
      </c>
      <c r="G159" s="32">
        <f t="shared" si="35"/>
        <v>27022.299999999996</v>
      </c>
      <c r="H159" s="32">
        <f t="shared" si="35"/>
        <v>28373.399999999998</v>
      </c>
      <c r="I159" s="32">
        <f t="shared" si="35"/>
        <v>29792.3</v>
      </c>
      <c r="J159" s="32">
        <f t="shared" si="35"/>
        <v>31281.899999999998</v>
      </c>
      <c r="K159" s="33"/>
    </row>
    <row r="160" spans="1:11" x14ac:dyDescent="0.25">
      <c r="A160" s="27">
        <f>A159+1</f>
        <v>4</v>
      </c>
      <c r="B160" s="31" t="s">
        <v>11</v>
      </c>
      <c r="C160" s="32"/>
      <c r="D160" s="32"/>
      <c r="E160" s="32"/>
      <c r="F160" s="32"/>
      <c r="G160" s="32"/>
      <c r="H160" s="32"/>
      <c r="I160" s="32"/>
      <c r="J160" s="32"/>
      <c r="K160" s="33"/>
    </row>
    <row r="161" spans="1:11" ht="51.75" x14ac:dyDescent="0.25">
      <c r="A161" s="27"/>
      <c r="B161" s="37" t="s">
        <v>41</v>
      </c>
      <c r="C161" s="38">
        <f>SUM(C163:C165)</f>
        <v>25381.9</v>
      </c>
      <c r="D161" s="38">
        <f>SUM(D163:D165)</f>
        <v>3117.4</v>
      </c>
      <c r="E161" s="38">
        <f t="shared" ref="E161:J161" si="36">SUM(E163:E165)</f>
        <v>3273.3</v>
      </c>
      <c r="F161" s="38">
        <f t="shared" si="36"/>
        <v>3436.9</v>
      </c>
      <c r="G161" s="38">
        <f t="shared" si="36"/>
        <v>3608.8</v>
      </c>
      <c r="H161" s="38">
        <f t="shared" si="36"/>
        <v>3789.2</v>
      </c>
      <c r="I161" s="38">
        <f t="shared" si="36"/>
        <v>3978.7</v>
      </c>
      <c r="J161" s="38">
        <f t="shared" si="36"/>
        <v>4177.6000000000004</v>
      </c>
      <c r="K161" s="39" t="s">
        <v>42</v>
      </c>
    </row>
    <row r="162" spans="1:11" x14ac:dyDescent="0.25">
      <c r="A162" s="27">
        <v>1</v>
      </c>
      <c r="B162" s="31" t="s">
        <v>8</v>
      </c>
      <c r="C162" s="32"/>
      <c r="D162" s="32"/>
      <c r="E162" s="32"/>
      <c r="F162" s="32"/>
      <c r="G162" s="32"/>
      <c r="H162" s="32"/>
      <c r="I162" s="32"/>
      <c r="J162" s="32"/>
      <c r="K162" s="33"/>
    </row>
    <row r="163" spans="1:11" x14ac:dyDescent="0.25">
      <c r="A163" s="27">
        <v>2</v>
      </c>
      <c r="B163" s="31" t="s">
        <v>9</v>
      </c>
      <c r="C163" s="32"/>
      <c r="D163" s="32"/>
      <c r="E163" s="32"/>
      <c r="F163" s="32"/>
      <c r="G163" s="32"/>
      <c r="H163" s="32"/>
      <c r="I163" s="32"/>
      <c r="J163" s="32"/>
      <c r="K163" s="40"/>
    </row>
    <row r="164" spans="1:11" x14ac:dyDescent="0.25">
      <c r="A164" s="27">
        <v>3</v>
      </c>
      <c r="B164" s="31" t="s">
        <v>10</v>
      </c>
      <c r="C164" s="32">
        <f>D164+E164+F164+G164+H164+I164+J164</f>
        <v>25381.9</v>
      </c>
      <c r="D164" s="32">
        <v>3117.4</v>
      </c>
      <c r="E164" s="32">
        <v>3273.3</v>
      </c>
      <c r="F164" s="32">
        <v>3436.9</v>
      </c>
      <c r="G164" s="32">
        <v>3608.8</v>
      </c>
      <c r="H164" s="32">
        <v>3789.2</v>
      </c>
      <c r="I164" s="32">
        <v>3978.7</v>
      </c>
      <c r="J164" s="32">
        <v>4177.6000000000004</v>
      </c>
      <c r="K164" s="33"/>
    </row>
    <row r="165" spans="1:11" x14ac:dyDescent="0.25">
      <c r="A165" s="27">
        <v>4</v>
      </c>
      <c r="B165" s="31" t="s">
        <v>11</v>
      </c>
      <c r="C165" s="32"/>
      <c r="D165" s="32"/>
      <c r="E165" s="32"/>
      <c r="F165" s="32"/>
      <c r="G165" s="32"/>
      <c r="H165" s="32"/>
      <c r="I165" s="32"/>
      <c r="J165" s="32"/>
      <c r="K165" s="33"/>
    </row>
    <row r="166" spans="1:11" ht="64.5" x14ac:dyDescent="0.25">
      <c r="A166" s="27"/>
      <c r="B166" s="37" t="s">
        <v>43</v>
      </c>
      <c r="C166" s="38">
        <f>SUM(C167:C170)</f>
        <v>69226</v>
      </c>
      <c r="D166" s="38">
        <f>SUM(D167:D170)</f>
        <v>8502.2999999999993</v>
      </c>
      <c r="E166" s="38">
        <f t="shared" ref="E166:J166" si="37">SUM(E167:E170)</f>
        <v>8927.4</v>
      </c>
      <c r="F166" s="38">
        <f t="shared" si="37"/>
        <v>9373.7999999999993</v>
      </c>
      <c r="G166" s="38">
        <f t="shared" si="37"/>
        <v>9842.5</v>
      </c>
      <c r="H166" s="38">
        <f t="shared" si="37"/>
        <v>10334.6</v>
      </c>
      <c r="I166" s="38">
        <f t="shared" si="37"/>
        <v>10851.4</v>
      </c>
      <c r="J166" s="38">
        <f t="shared" si="37"/>
        <v>11394</v>
      </c>
      <c r="K166" s="39" t="s">
        <v>42</v>
      </c>
    </row>
    <row r="167" spans="1:11" x14ac:dyDescent="0.25">
      <c r="A167" s="27">
        <f>A166+1</f>
        <v>1</v>
      </c>
      <c r="B167" s="31" t="s">
        <v>8</v>
      </c>
      <c r="C167" s="32"/>
      <c r="D167" s="32"/>
      <c r="E167" s="32"/>
      <c r="F167" s="32"/>
      <c r="G167" s="32"/>
      <c r="H167" s="32"/>
      <c r="I167" s="32"/>
      <c r="J167" s="32"/>
      <c r="K167" s="33"/>
    </row>
    <row r="168" spans="1:11" x14ac:dyDescent="0.25">
      <c r="A168" s="27">
        <f>A167+1</f>
        <v>2</v>
      </c>
      <c r="B168" s="31" t="s">
        <v>9</v>
      </c>
      <c r="C168" s="32"/>
      <c r="D168" s="32"/>
      <c r="E168" s="32"/>
      <c r="F168" s="32"/>
      <c r="G168" s="32"/>
      <c r="H168" s="32"/>
      <c r="I168" s="32"/>
      <c r="J168" s="32"/>
      <c r="K168" s="33"/>
    </row>
    <row r="169" spans="1:11" x14ac:dyDescent="0.25">
      <c r="A169" s="27">
        <v>3</v>
      </c>
      <c r="B169" s="31" t="s">
        <v>10</v>
      </c>
      <c r="C169" s="32">
        <f>D169+E169+F169+G169+H169+I169+J169</f>
        <v>69226</v>
      </c>
      <c r="D169" s="32">
        <v>8502.2999999999993</v>
      </c>
      <c r="E169" s="32">
        <v>8927.4</v>
      </c>
      <c r="F169" s="32">
        <v>9373.7999999999993</v>
      </c>
      <c r="G169" s="32">
        <v>9842.5</v>
      </c>
      <c r="H169" s="32">
        <v>10334.6</v>
      </c>
      <c r="I169" s="32">
        <v>10851.4</v>
      </c>
      <c r="J169" s="32">
        <v>11394</v>
      </c>
      <c r="K169" s="33"/>
    </row>
    <row r="170" spans="1:11" x14ac:dyDescent="0.25">
      <c r="A170" s="27">
        <v>4</v>
      </c>
      <c r="B170" s="31" t="s">
        <v>11</v>
      </c>
      <c r="C170" s="32"/>
      <c r="D170" s="32"/>
      <c r="E170" s="32"/>
      <c r="F170" s="32"/>
      <c r="G170" s="32"/>
      <c r="H170" s="32"/>
      <c r="I170" s="32"/>
      <c r="J170" s="32"/>
      <c r="K170" s="42"/>
    </row>
    <row r="171" spans="1:11" ht="39" x14ac:dyDescent="0.25">
      <c r="A171" s="27"/>
      <c r="B171" s="37" t="s">
        <v>44</v>
      </c>
      <c r="C171" s="38">
        <f>SUM(C172:C175)</f>
        <v>82592.899999999994</v>
      </c>
      <c r="D171" s="38">
        <f>SUM(D172:D175)</f>
        <v>10144</v>
      </c>
      <c r="E171" s="38">
        <f t="shared" ref="E171:J171" si="38">SUM(E172:E175)</f>
        <v>10651.2</v>
      </c>
      <c r="F171" s="38">
        <f t="shared" si="38"/>
        <v>11183.8</v>
      </c>
      <c r="G171" s="38">
        <f t="shared" si="38"/>
        <v>11743</v>
      </c>
      <c r="H171" s="38">
        <f t="shared" si="38"/>
        <v>12330.2</v>
      </c>
      <c r="I171" s="38">
        <f t="shared" si="38"/>
        <v>12946.7</v>
      </c>
      <c r="J171" s="38">
        <f t="shared" si="38"/>
        <v>13594</v>
      </c>
      <c r="K171" s="39" t="s">
        <v>42</v>
      </c>
    </row>
    <row r="172" spans="1:11" x14ac:dyDescent="0.25">
      <c r="A172" s="27">
        <v>1</v>
      </c>
      <c r="B172" s="31" t="s">
        <v>8</v>
      </c>
      <c r="C172" s="32"/>
      <c r="D172" s="32"/>
      <c r="E172" s="32"/>
      <c r="F172" s="32"/>
      <c r="G172" s="32"/>
      <c r="H172" s="32"/>
      <c r="I172" s="32"/>
      <c r="J172" s="32"/>
      <c r="K172" s="42"/>
    </row>
    <row r="173" spans="1:11" x14ac:dyDescent="0.25">
      <c r="A173" s="27">
        <v>2</v>
      </c>
      <c r="B173" s="31" t="s">
        <v>9</v>
      </c>
      <c r="C173" s="32"/>
      <c r="D173" s="32"/>
      <c r="E173" s="32"/>
      <c r="F173" s="32"/>
      <c r="G173" s="32"/>
      <c r="H173" s="32"/>
      <c r="I173" s="32"/>
      <c r="J173" s="32"/>
      <c r="K173" s="42"/>
    </row>
    <row r="174" spans="1:11" x14ac:dyDescent="0.25">
      <c r="A174" s="27">
        <v>3</v>
      </c>
      <c r="B174" s="31" t="s">
        <v>10</v>
      </c>
      <c r="C174" s="32">
        <f>D174+E174+F174+G174+H174+I174+J174</f>
        <v>82592.899999999994</v>
      </c>
      <c r="D174" s="32">
        <v>10144</v>
      </c>
      <c r="E174" s="32">
        <v>10651.2</v>
      </c>
      <c r="F174" s="32">
        <v>11183.8</v>
      </c>
      <c r="G174" s="32">
        <v>11743</v>
      </c>
      <c r="H174" s="32">
        <v>12330.2</v>
      </c>
      <c r="I174" s="32">
        <v>12946.7</v>
      </c>
      <c r="J174" s="32">
        <v>13594</v>
      </c>
      <c r="K174" s="42"/>
    </row>
    <row r="175" spans="1:11" x14ac:dyDescent="0.25">
      <c r="A175" s="27">
        <v>4</v>
      </c>
      <c r="B175" s="31" t="s">
        <v>11</v>
      </c>
      <c r="C175" s="32"/>
      <c r="D175" s="32"/>
      <c r="E175" s="32"/>
      <c r="F175" s="32"/>
      <c r="G175" s="32"/>
      <c r="H175" s="32"/>
      <c r="I175" s="32"/>
      <c r="J175" s="32"/>
      <c r="K175" s="42"/>
    </row>
    <row r="176" spans="1:11" ht="51.75" x14ac:dyDescent="0.25">
      <c r="A176" s="27"/>
      <c r="B176" s="41" t="s">
        <v>45</v>
      </c>
      <c r="C176" s="43"/>
      <c r="D176" s="43"/>
      <c r="E176" s="43"/>
      <c r="F176" s="43"/>
      <c r="G176" s="43"/>
      <c r="H176" s="43"/>
      <c r="I176" s="43"/>
      <c r="J176" s="43"/>
      <c r="K176" s="39"/>
    </row>
    <row r="177" spans="1:11" x14ac:dyDescent="0.25">
      <c r="A177" s="27"/>
      <c r="B177" s="31" t="s">
        <v>8</v>
      </c>
      <c r="C177" s="32"/>
      <c r="D177" s="32"/>
      <c r="E177" s="32"/>
      <c r="F177" s="32"/>
      <c r="G177" s="32"/>
      <c r="H177" s="32"/>
      <c r="I177" s="32"/>
      <c r="J177" s="32"/>
      <c r="K177" s="33"/>
    </row>
    <row r="178" spans="1:11" x14ac:dyDescent="0.25">
      <c r="A178" s="27"/>
      <c r="B178" s="31" t="s">
        <v>9</v>
      </c>
      <c r="C178" s="32"/>
      <c r="D178" s="32"/>
      <c r="E178" s="32"/>
      <c r="F178" s="32"/>
      <c r="G178" s="32"/>
      <c r="H178" s="32"/>
      <c r="I178" s="32"/>
      <c r="J178" s="32"/>
      <c r="K178" s="33"/>
    </row>
    <row r="179" spans="1:11" x14ac:dyDescent="0.25">
      <c r="A179" s="27"/>
      <c r="B179" s="31" t="s">
        <v>10</v>
      </c>
      <c r="C179" s="32"/>
      <c r="D179" s="32"/>
      <c r="E179" s="32"/>
      <c r="F179" s="32"/>
      <c r="G179" s="32"/>
      <c r="H179" s="32"/>
      <c r="I179" s="32"/>
      <c r="J179" s="32"/>
      <c r="K179" s="33"/>
    </row>
    <row r="180" spans="1:11" x14ac:dyDescent="0.25">
      <c r="A180" s="27"/>
      <c r="B180" s="31" t="s">
        <v>11</v>
      </c>
      <c r="C180" s="32"/>
      <c r="D180" s="32"/>
      <c r="E180" s="32"/>
      <c r="F180" s="32"/>
      <c r="G180" s="32"/>
      <c r="H180" s="32"/>
      <c r="I180" s="32"/>
      <c r="J180" s="32"/>
      <c r="K180" s="33"/>
    </row>
    <row r="181" spans="1:11" ht="39" x14ac:dyDescent="0.25">
      <c r="A181" s="27"/>
      <c r="B181" s="41" t="s">
        <v>46</v>
      </c>
      <c r="C181" s="43"/>
      <c r="D181" s="43"/>
      <c r="E181" s="43"/>
      <c r="F181" s="43"/>
      <c r="G181" s="43"/>
      <c r="H181" s="43"/>
      <c r="I181" s="43"/>
      <c r="J181" s="43"/>
      <c r="K181" s="39"/>
    </row>
    <row r="182" spans="1:11" x14ac:dyDescent="0.25">
      <c r="A182" s="27"/>
      <c r="B182" s="31" t="s">
        <v>8</v>
      </c>
      <c r="C182" s="32"/>
      <c r="D182" s="32"/>
      <c r="E182" s="32"/>
      <c r="F182" s="32"/>
      <c r="G182" s="32"/>
      <c r="H182" s="32"/>
      <c r="I182" s="32"/>
      <c r="J182" s="32"/>
      <c r="K182" s="33"/>
    </row>
    <row r="183" spans="1:11" x14ac:dyDescent="0.25">
      <c r="A183" s="27"/>
      <c r="B183" s="31" t="s">
        <v>9</v>
      </c>
      <c r="C183" s="32"/>
      <c r="D183" s="32"/>
      <c r="E183" s="32"/>
      <c r="F183" s="32"/>
      <c r="G183" s="32"/>
      <c r="H183" s="32"/>
      <c r="I183" s="32"/>
      <c r="J183" s="32"/>
      <c r="K183" s="33"/>
    </row>
    <row r="184" spans="1:11" x14ac:dyDescent="0.25">
      <c r="A184" s="27"/>
      <c r="B184" s="31" t="s">
        <v>10</v>
      </c>
      <c r="C184" s="32"/>
      <c r="D184" s="32"/>
      <c r="E184" s="32"/>
      <c r="F184" s="32"/>
      <c r="G184" s="32"/>
      <c r="H184" s="32"/>
      <c r="I184" s="32"/>
      <c r="J184" s="32"/>
      <c r="K184" s="33"/>
    </row>
    <row r="185" spans="1:11" x14ac:dyDescent="0.25">
      <c r="A185" s="27"/>
      <c r="B185" s="31" t="s">
        <v>11</v>
      </c>
      <c r="C185" s="32"/>
      <c r="D185" s="32"/>
      <c r="E185" s="32"/>
      <c r="F185" s="32"/>
      <c r="G185" s="32"/>
      <c r="H185" s="32"/>
      <c r="I185" s="32"/>
      <c r="J185" s="32"/>
      <c r="K185" s="33"/>
    </row>
    <row r="186" spans="1:11" ht="102.75" x14ac:dyDescent="0.25">
      <c r="A186" s="27"/>
      <c r="B186" s="41" t="s">
        <v>47</v>
      </c>
      <c r="C186" s="38">
        <f>SUM(C187:C190)</f>
        <v>9274.2000000000007</v>
      </c>
      <c r="D186" s="38">
        <f>SUM(D187:D190)</f>
        <v>1139</v>
      </c>
      <c r="E186" s="38">
        <f t="shared" ref="E186:J186" si="39">SUM(E187:E190)</f>
        <v>1196</v>
      </c>
      <c r="F186" s="38">
        <f t="shared" si="39"/>
        <v>1255.8</v>
      </c>
      <c r="G186" s="38">
        <f t="shared" si="39"/>
        <v>1318.6</v>
      </c>
      <c r="H186" s="38">
        <f t="shared" si="39"/>
        <v>1384.5</v>
      </c>
      <c r="I186" s="38">
        <f t="shared" si="39"/>
        <v>1453.8</v>
      </c>
      <c r="J186" s="38">
        <f t="shared" si="39"/>
        <v>1526.5</v>
      </c>
      <c r="K186" s="39" t="s">
        <v>42</v>
      </c>
    </row>
    <row r="187" spans="1:11" x14ac:dyDescent="0.25">
      <c r="A187" s="27">
        <v>1</v>
      </c>
      <c r="B187" s="31" t="s">
        <v>8</v>
      </c>
      <c r="C187" s="32"/>
      <c r="D187" s="32"/>
      <c r="E187" s="32"/>
      <c r="F187" s="32"/>
      <c r="G187" s="32"/>
      <c r="H187" s="32"/>
      <c r="I187" s="32"/>
      <c r="J187" s="32"/>
      <c r="K187" s="42"/>
    </row>
    <row r="188" spans="1:11" x14ac:dyDescent="0.25">
      <c r="A188" s="27">
        <v>2</v>
      </c>
      <c r="B188" s="31" t="s">
        <v>9</v>
      </c>
      <c r="C188" s="32"/>
      <c r="D188" s="32"/>
      <c r="E188" s="32"/>
      <c r="F188" s="32"/>
      <c r="G188" s="32"/>
      <c r="H188" s="32"/>
      <c r="I188" s="32"/>
      <c r="J188" s="32"/>
      <c r="K188" s="42"/>
    </row>
    <row r="189" spans="1:11" x14ac:dyDescent="0.25">
      <c r="A189" s="27">
        <v>3</v>
      </c>
      <c r="B189" s="31" t="s">
        <v>10</v>
      </c>
      <c r="C189" s="32">
        <f>D189+E189+F189+G189+H189+I189+J189</f>
        <v>9274.2000000000007</v>
      </c>
      <c r="D189" s="32">
        <v>1139</v>
      </c>
      <c r="E189" s="32">
        <v>1196</v>
      </c>
      <c r="F189" s="32">
        <v>1255.8</v>
      </c>
      <c r="G189" s="32">
        <v>1318.6</v>
      </c>
      <c r="H189" s="32">
        <v>1384.5</v>
      </c>
      <c r="I189" s="32">
        <v>1453.8</v>
      </c>
      <c r="J189" s="32">
        <v>1526.5</v>
      </c>
      <c r="K189" s="42"/>
    </row>
    <row r="190" spans="1:11" x14ac:dyDescent="0.25">
      <c r="A190" s="27">
        <v>4</v>
      </c>
      <c r="B190" s="31" t="s">
        <v>11</v>
      </c>
      <c r="C190" s="32"/>
      <c r="D190" s="32"/>
      <c r="E190" s="32"/>
      <c r="F190" s="32"/>
      <c r="G190" s="32"/>
      <c r="H190" s="32"/>
      <c r="I190" s="32"/>
      <c r="J190" s="32"/>
      <c r="K190" s="42"/>
    </row>
    <row r="191" spans="1:11" ht="64.5" x14ac:dyDescent="0.25">
      <c r="A191" s="27"/>
      <c r="B191" s="47" t="s">
        <v>48</v>
      </c>
      <c r="C191" s="38">
        <f>SUM(C192:C195)</f>
        <v>2768.5</v>
      </c>
      <c r="D191" s="38">
        <f>SUM(D192:D195)</f>
        <v>340</v>
      </c>
      <c r="E191" s="38">
        <f t="shared" ref="E191:J191" si="40">SUM(E192:E195)</f>
        <v>357</v>
      </c>
      <c r="F191" s="38">
        <f t="shared" si="40"/>
        <v>374.9</v>
      </c>
      <c r="G191" s="38">
        <f t="shared" si="40"/>
        <v>393.6</v>
      </c>
      <c r="H191" s="38">
        <f t="shared" si="40"/>
        <v>413.3</v>
      </c>
      <c r="I191" s="38">
        <f t="shared" si="40"/>
        <v>434</v>
      </c>
      <c r="J191" s="38">
        <f t="shared" si="40"/>
        <v>455.7</v>
      </c>
      <c r="K191" s="39" t="s">
        <v>42</v>
      </c>
    </row>
    <row r="192" spans="1:11" x14ac:dyDescent="0.25">
      <c r="A192" s="27">
        <f>A191+1</f>
        <v>1</v>
      </c>
      <c r="B192" s="31" t="s">
        <v>8</v>
      </c>
      <c r="C192" s="32"/>
      <c r="D192" s="32"/>
      <c r="E192" s="32"/>
      <c r="F192" s="32"/>
      <c r="G192" s="32"/>
      <c r="H192" s="32"/>
      <c r="I192" s="32"/>
      <c r="J192" s="32"/>
      <c r="K192" s="33"/>
    </row>
    <row r="193" spans="1:11" x14ac:dyDescent="0.25">
      <c r="A193" s="27">
        <f>A192+1</f>
        <v>2</v>
      </c>
      <c r="B193" s="31" t="s">
        <v>9</v>
      </c>
      <c r="C193" s="32"/>
      <c r="D193" s="32"/>
      <c r="E193" s="32"/>
      <c r="F193" s="32"/>
      <c r="G193" s="32"/>
      <c r="H193" s="32"/>
      <c r="I193" s="32"/>
      <c r="J193" s="32"/>
      <c r="K193" s="33"/>
    </row>
    <row r="194" spans="1:11" x14ac:dyDescent="0.25">
      <c r="A194" s="27">
        <v>3</v>
      </c>
      <c r="B194" s="31" t="s">
        <v>10</v>
      </c>
      <c r="C194" s="32">
        <f>D194+E194+F194+G194+H194+I194+J194</f>
        <v>2768.5</v>
      </c>
      <c r="D194" s="32">
        <v>340</v>
      </c>
      <c r="E194" s="32">
        <v>357</v>
      </c>
      <c r="F194" s="32">
        <v>374.9</v>
      </c>
      <c r="G194" s="32">
        <v>393.6</v>
      </c>
      <c r="H194" s="32">
        <v>413.3</v>
      </c>
      <c r="I194" s="32">
        <v>434</v>
      </c>
      <c r="J194" s="32">
        <v>455.7</v>
      </c>
      <c r="K194" s="33"/>
    </row>
    <row r="195" spans="1:11" x14ac:dyDescent="0.25">
      <c r="A195" s="27">
        <v>4</v>
      </c>
      <c r="B195" s="31" t="s">
        <v>11</v>
      </c>
      <c r="C195" s="32"/>
      <c r="D195" s="32"/>
      <c r="E195" s="32"/>
      <c r="F195" s="32"/>
      <c r="G195" s="32"/>
      <c r="H195" s="32"/>
      <c r="I195" s="32"/>
      <c r="J195" s="32"/>
      <c r="K195" s="33"/>
    </row>
    <row r="196" spans="1:11" ht="128.25" x14ac:dyDescent="0.25">
      <c r="A196" s="27"/>
      <c r="B196" s="48" t="s">
        <v>49</v>
      </c>
      <c r="C196" s="38">
        <f>SUM(C197:C200)</f>
        <v>814.50000000000011</v>
      </c>
      <c r="D196" s="38">
        <f>SUM(D197:D200)</f>
        <v>100</v>
      </c>
      <c r="E196" s="38">
        <f t="shared" ref="E196:J196" si="41">SUM(E197:E200)</f>
        <v>105</v>
      </c>
      <c r="F196" s="38">
        <f t="shared" si="41"/>
        <v>110.3</v>
      </c>
      <c r="G196" s="38">
        <f t="shared" si="41"/>
        <v>115.8</v>
      </c>
      <c r="H196" s="38">
        <f t="shared" si="41"/>
        <v>121.6</v>
      </c>
      <c r="I196" s="38">
        <f t="shared" si="41"/>
        <v>127.7</v>
      </c>
      <c r="J196" s="38">
        <f t="shared" si="41"/>
        <v>134.1</v>
      </c>
      <c r="K196" s="39" t="s">
        <v>42</v>
      </c>
    </row>
    <row r="197" spans="1:11" x14ac:dyDescent="0.25">
      <c r="A197" s="27">
        <v>1</v>
      </c>
      <c r="B197" s="31" t="s">
        <v>8</v>
      </c>
      <c r="C197" s="32"/>
      <c r="D197" s="32"/>
      <c r="E197" s="32"/>
      <c r="F197" s="32"/>
      <c r="G197" s="32"/>
      <c r="H197" s="32"/>
      <c r="I197" s="32"/>
      <c r="J197" s="32"/>
      <c r="K197" s="42"/>
    </row>
    <row r="198" spans="1:11" x14ac:dyDescent="0.25">
      <c r="A198" s="27">
        <v>2</v>
      </c>
      <c r="B198" s="31" t="s">
        <v>9</v>
      </c>
      <c r="C198" s="32"/>
      <c r="D198" s="32"/>
      <c r="E198" s="32"/>
      <c r="F198" s="32"/>
      <c r="G198" s="32"/>
      <c r="H198" s="32"/>
      <c r="I198" s="32"/>
      <c r="J198" s="32"/>
      <c r="K198" s="42"/>
    </row>
    <row r="199" spans="1:11" x14ac:dyDescent="0.25">
      <c r="A199" s="27">
        <v>3</v>
      </c>
      <c r="B199" s="31" t="s">
        <v>10</v>
      </c>
      <c r="C199" s="32">
        <f>D199+E199+F199+G199+H199+I199+J199</f>
        <v>814.50000000000011</v>
      </c>
      <c r="D199" s="32">
        <v>100</v>
      </c>
      <c r="E199" s="32">
        <v>105</v>
      </c>
      <c r="F199" s="32">
        <v>110.3</v>
      </c>
      <c r="G199" s="32">
        <v>115.8</v>
      </c>
      <c r="H199" s="32">
        <v>121.6</v>
      </c>
      <c r="I199" s="32">
        <v>127.7</v>
      </c>
      <c r="J199" s="32">
        <v>134.1</v>
      </c>
      <c r="K199" s="42"/>
    </row>
    <row r="200" spans="1:11" x14ac:dyDescent="0.25">
      <c r="A200" s="27">
        <v>4</v>
      </c>
      <c r="B200" s="31" t="s">
        <v>11</v>
      </c>
      <c r="C200" s="32"/>
      <c r="D200" s="32"/>
      <c r="E200" s="32"/>
      <c r="F200" s="32"/>
      <c r="G200" s="32"/>
      <c r="H200" s="32"/>
      <c r="I200" s="32"/>
      <c r="J200" s="32"/>
      <c r="K200" s="42"/>
    </row>
    <row r="203" spans="1:11" ht="84" customHeight="1" x14ac:dyDescent="0.25">
      <c r="A203" s="1"/>
      <c r="B203" s="2"/>
      <c r="C203" s="3"/>
      <c r="D203" s="4"/>
      <c r="E203" s="4"/>
      <c r="F203" s="4"/>
      <c r="G203" s="3"/>
      <c r="H203" s="3"/>
      <c r="I203" s="3"/>
      <c r="J203" s="62" t="s">
        <v>54</v>
      </c>
      <c r="K203" s="62"/>
    </row>
    <row r="204" spans="1:11" ht="37.5" customHeight="1" x14ac:dyDescent="0.25">
      <c r="A204" s="63" t="s">
        <v>50</v>
      </c>
      <c r="B204" s="63"/>
      <c r="C204" s="63"/>
      <c r="D204" s="63"/>
      <c r="E204" s="63"/>
      <c r="F204" s="63"/>
      <c r="G204" s="63"/>
      <c r="H204" s="63"/>
      <c r="I204" s="63"/>
      <c r="J204" s="63"/>
      <c r="K204" s="63"/>
    </row>
    <row r="205" spans="1:11" x14ac:dyDescent="0.25">
      <c r="A205" s="1"/>
      <c r="B205" s="2"/>
      <c r="C205" s="3"/>
      <c r="D205" s="3"/>
      <c r="E205" s="3"/>
      <c r="F205" s="3"/>
      <c r="G205" s="3"/>
      <c r="H205" s="3"/>
      <c r="I205" s="3"/>
      <c r="J205" s="3"/>
      <c r="K205" s="5"/>
    </row>
    <row r="206" spans="1:11" x14ac:dyDescent="0.25">
      <c r="A206" s="1"/>
      <c r="B206" s="2"/>
      <c r="C206" s="3"/>
      <c r="D206" s="3"/>
      <c r="E206" s="3"/>
      <c r="F206" s="3"/>
      <c r="G206" s="3"/>
      <c r="H206" s="3"/>
      <c r="I206" s="3"/>
      <c r="J206" s="3"/>
      <c r="K206" s="5"/>
    </row>
    <row r="207" spans="1:11" ht="30.75" customHeight="1" x14ac:dyDescent="0.25">
      <c r="A207" s="65" t="s">
        <v>1</v>
      </c>
      <c r="B207" s="77" t="s">
        <v>2</v>
      </c>
      <c r="C207" s="79" t="s">
        <v>3</v>
      </c>
      <c r="D207" s="80"/>
      <c r="E207" s="80"/>
      <c r="F207" s="80"/>
      <c r="G207" s="80"/>
      <c r="H207" s="80"/>
      <c r="I207" s="80"/>
      <c r="J207" s="81"/>
      <c r="K207" s="77" t="s">
        <v>4</v>
      </c>
    </row>
    <row r="208" spans="1:11" ht="81" customHeight="1" x14ac:dyDescent="0.25">
      <c r="A208" s="66"/>
      <c r="B208" s="78"/>
      <c r="C208" s="23" t="s">
        <v>5</v>
      </c>
      <c r="D208" s="24">
        <v>2014</v>
      </c>
      <c r="E208" s="24">
        <v>2015</v>
      </c>
      <c r="F208" s="24">
        <v>2016</v>
      </c>
      <c r="G208" s="24">
        <v>2017</v>
      </c>
      <c r="H208" s="24">
        <v>2018</v>
      </c>
      <c r="I208" s="24">
        <v>2019</v>
      </c>
      <c r="J208" s="24">
        <v>2020</v>
      </c>
      <c r="K208" s="78"/>
    </row>
    <row r="209" spans="1:11" x14ac:dyDescent="0.25">
      <c r="A209" s="25">
        <v>1</v>
      </c>
      <c r="B209" s="26" t="s">
        <v>6</v>
      </c>
      <c r="C209" s="23">
        <v>3</v>
      </c>
      <c r="D209" s="24">
        <v>4</v>
      </c>
      <c r="E209" s="24">
        <v>5</v>
      </c>
      <c r="F209" s="24">
        <v>6</v>
      </c>
      <c r="G209" s="24">
        <v>7</v>
      </c>
      <c r="H209" s="24">
        <v>8</v>
      </c>
      <c r="I209" s="24">
        <v>9</v>
      </c>
      <c r="J209" s="24">
        <v>10</v>
      </c>
      <c r="K209" s="24">
        <v>11</v>
      </c>
    </row>
    <row r="210" spans="1:11" ht="29.25" x14ac:dyDescent="0.25">
      <c r="A210" s="27"/>
      <c r="B210" s="28" t="s">
        <v>7</v>
      </c>
      <c r="C210" s="29">
        <f>SUM(C211:C215)</f>
        <v>202198.7</v>
      </c>
      <c r="D210" s="29">
        <f t="shared" ref="D210:J210" si="42">SUM(D211:D215)</f>
        <v>24834</v>
      </c>
      <c r="E210" s="29">
        <f t="shared" si="42"/>
        <v>26075.7</v>
      </c>
      <c r="F210" s="29">
        <f t="shared" si="42"/>
        <v>27379.5</v>
      </c>
      <c r="G210" s="29">
        <f t="shared" si="42"/>
        <v>28748.5</v>
      </c>
      <c r="H210" s="29">
        <f t="shared" si="42"/>
        <v>30185.899999999998</v>
      </c>
      <c r="I210" s="29">
        <f t="shared" si="42"/>
        <v>31695.200000000001</v>
      </c>
      <c r="J210" s="29">
        <f t="shared" si="42"/>
        <v>33279.9</v>
      </c>
      <c r="K210" s="30"/>
    </row>
    <row r="211" spans="1:11" x14ac:dyDescent="0.25">
      <c r="A211" s="27">
        <f>A210+1</f>
        <v>1</v>
      </c>
      <c r="B211" s="31" t="s">
        <v>8</v>
      </c>
      <c r="C211" s="32"/>
      <c r="D211" s="32"/>
      <c r="E211" s="32"/>
      <c r="F211" s="32"/>
      <c r="G211" s="32"/>
      <c r="H211" s="32"/>
      <c r="I211" s="32"/>
      <c r="J211" s="32"/>
      <c r="K211" s="33"/>
    </row>
    <row r="212" spans="1:11" x14ac:dyDescent="0.25">
      <c r="A212" s="27">
        <f>A211+1</f>
        <v>2</v>
      </c>
      <c r="B212" s="31" t="s">
        <v>9</v>
      </c>
      <c r="C212" s="32">
        <f>C219</f>
        <v>22358.100000000002</v>
      </c>
      <c r="D212" s="32">
        <v>2746</v>
      </c>
      <c r="E212" s="32">
        <v>2883.3</v>
      </c>
      <c r="F212" s="32">
        <v>3027.5</v>
      </c>
      <c r="G212" s="32">
        <v>3178.9</v>
      </c>
      <c r="H212" s="32">
        <v>3337.8</v>
      </c>
      <c r="I212" s="32">
        <v>3504.7</v>
      </c>
      <c r="J212" s="32">
        <v>3679.9</v>
      </c>
      <c r="K212" s="33"/>
    </row>
    <row r="213" spans="1:11" x14ac:dyDescent="0.25">
      <c r="A213" s="27">
        <f>A212+1</f>
        <v>3</v>
      </c>
      <c r="B213" s="31" t="s">
        <v>10</v>
      </c>
      <c r="C213" s="32">
        <f>C220</f>
        <v>179840.6</v>
      </c>
      <c r="D213" s="32">
        <v>22088</v>
      </c>
      <c r="E213" s="32">
        <v>23192.400000000001</v>
      </c>
      <c r="F213" s="32">
        <v>24352</v>
      </c>
      <c r="G213" s="32">
        <v>25569.599999999999</v>
      </c>
      <c r="H213" s="32">
        <v>26848.1</v>
      </c>
      <c r="I213" s="32">
        <v>28190.5</v>
      </c>
      <c r="J213" s="32">
        <v>29600</v>
      </c>
      <c r="K213" s="33"/>
    </row>
    <row r="214" spans="1:11" x14ac:dyDescent="0.25">
      <c r="A214" s="27">
        <f>A213+1</f>
        <v>4</v>
      </c>
      <c r="B214" s="31" t="s">
        <v>11</v>
      </c>
      <c r="C214" s="32"/>
      <c r="D214" s="32"/>
      <c r="E214" s="32"/>
      <c r="F214" s="32"/>
      <c r="G214" s="32"/>
      <c r="H214" s="32"/>
      <c r="I214" s="32"/>
      <c r="J214" s="32"/>
      <c r="K214" s="33"/>
    </row>
    <row r="215" spans="1:11" x14ac:dyDescent="0.25">
      <c r="A215" s="27"/>
      <c r="B215" s="34"/>
      <c r="C215" s="32"/>
      <c r="D215" s="32"/>
      <c r="E215" s="32"/>
      <c r="F215" s="32"/>
      <c r="G215" s="32"/>
      <c r="H215" s="32"/>
      <c r="I215" s="32"/>
      <c r="J215" s="32"/>
      <c r="K215" s="33"/>
    </row>
    <row r="216" spans="1:11" ht="18.75" x14ac:dyDescent="0.3">
      <c r="A216" s="82" t="s">
        <v>39</v>
      </c>
      <c r="B216" s="83"/>
      <c r="C216" s="83"/>
      <c r="D216" s="83"/>
      <c r="E216" s="83"/>
      <c r="F216" s="83"/>
      <c r="G216" s="83"/>
      <c r="H216" s="83"/>
      <c r="I216" s="83"/>
      <c r="J216" s="83"/>
      <c r="K216" s="84"/>
    </row>
    <row r="217" spans="1:11" ht="26.25" x14ac:dyDescent="0.25">
      <c r="A217" s="27"/>
      <c r="B217" s="49" t="s">
        <v>51</v>
      </c>
      <c r="C217" s="38">
        <f>SUM(C218:C221)</f>
        <v>202198.7</v>
      </c>
      <c r="D217" s="38">
        <f>SUM(D218:D221)</f>
        <v>24834</v>
      </c>
      <c r="E217" s="38">
        <f t="shared" ref="E217:J217" si="43">SUM(E218:E221)</f>
        <v>26075.7</v>
      </c>
      <c r="F217" s="38">
        <f t="shared" si="43"/>
        <v>27379.5</v>
      </c>
      <c r="G217" s="38">
        <f t="shared" si="43"/>
        <v>28748.5</v>
      </c>
      <c r="H217" s="38">
        <f t="shared" si="43"/>
        <v>30185.899999999998</v>
      </c>
      <c r="I217" s="38">
        <f t="shared" si="43"/>
        <v>31695.200000000001</v>
      </c>
      <c r="J217" s="38">
        <f t="shared" si="43"/>
        <v>33279.9</v>
      </c>
      <c r="K217" s="43"/>
    </row>
    <row r="218" spans="1:11" x14ac:dyDescent="0.25">
      <c r="A218" s="27">
        <v>1</v>
      </c>
      <c r="B218" s="31" t="s">
        <v>8</v>
      </c>
      <c r="C218" s="32"/>
      <c r="D218" s="32"/>
      <c r="E218" s="32"/>
      <c r="F218" s="32"/>
      <c r="G218" s="32"/>
      <c r="H218" s="32"/>
      <c r="I218" s="32"/>
      <c r="J218" s="32"/>
      <c r="K218" s="42"/>
    </row>
    <row r="219" spans="1:11" x14ac:dyDescent="0.25">
      <c r="A219" s="27">
        <v>2</v>
      </c>
      <c r="B219" s="31" t="s">
        <v>9</v>
      </c>
      <c r="C219" s="43">
        <f>SUM(D219:J219)</f>
        <v>22358.100000000002</v>
      </c>
      <c r="D219" s="32">
        <f>D224+D229+D234+D239+D244</f>
        <v>2746</v>
      </c>
      <c r="E219" s="32">
        <v>2883.3</v>
      </c>
      <c r="F219" s="32">
        <v>3027.5</v>
      </c>
      <c r="G219" s="32">
        <v>3178.9</v>
      </c>
      <c r="H219" s="32">
        <v>3337.8</v>
      </c>
      <c r="I219" s="32">
        <v>3504.7</v>
      </c>
      <c r="J219" s="32">
        <v>3679.9</v>
      </c>
      <c r="K219" s="42"/>
    </row>
    <row r="220" spans="1:11" x14ac:dyDescent="0.25">
      <c r="A220" s="27">
        <v>3</v>
      </c>
      <c r="B220" s="31" t="s">
        <v>10</v>
      </c>
      <c r="C220" s="43">
        <f t="shared" ref="C220:C246" si="44">SUM(D220:J220)</f>
        <v>179840.6</v>
      </c>
      <c r="D220" s="32">
        <f>D225+D230+D235+D240+D245</f>
        <v>22088</v>
      </c>
      <c r="E220" s="32">
        <v>23192.400000000001</v>
      </c>
      <c r="F220" s="32">
        <v>24352</v>
      </c>
      <c r="G220" s="32">
        <v>25569.599999999999</v>
      </c>
      <c r="H220" s="32">
        <v>26848.1</v>
      </c>
      <c r="I220" s="32">
        <v>28190.5</v>
      </c>
      <c r="J220" s="32">
        <v>29600</v>
      </c>
      <c r="K220" s="42"/>
    </row>
    <row r="221" spans="1:11" x14ac:dyDescent="0.25">
      <c r="A221" s="27">
        <f>A220+1</f>
        <v>4</v>
      </c>
      <c r="B221" s="31" t="s">
        <v>11</v>
      </c>
      <c r="C221" s="43">
        <f t="shared" si="44"/>
        <v>0</v>
      </c>
      <c r="D221" s="32"/>
      <c r="E221" s="32"/>
      <c r="F221" s="32"/>
      <c r="G221" s="32"/>
      <c r="H221" s="32"/>
      <c r="I221" s="32"/>
      <c r="J221" s="32"/>
      <c r="K221" s="42"/>
    </row>
    <row r="222" spans="1:11" ht="115.5" x14ac:dyDescent="0.25">
      <c r="A222" s="27"/>
      <c r="B222" s="48" t="s">
        <v>52</v>
      </c>
      <c r="C222" s="38">
        <f t="shared" si="44"/>
        <v>22358.100000000002</v>
      </c>
      <c r="D222" s="38">
        <f>SUM(D223:D226)</f>
        <v>2746</v>
      </c>
      <c r="E222" s="38">
        <f t="shared" ref="E222:J222" si="45">SUM(E223:E226)</f>
        <v>2883.3</v>
      </c>
      <c r="F222" s="38">
        <f t="shared" si="45"/>
        <v>3027.5</v>
      </c>
      <c r="G222" s="38">
        <f t="shared" si="45"/>
        <v>3178.9</v>
      </c>
      <c r="H222" s="38">
        <f t="shared" si="45"/>
        <v>3337.8</v>
      </c>
      <c r="I222" s="38">
        <f t="shared" si="45"/>
        <v>3504.7</v>
      </c>
      <c r="J222" s="38">
        <f t="shared" si="45"/>
        <v>3679.9</v>
      </c>
      <c r="K222" s="39" t="s">
        <v>42</v>
      </c>
    </row>
    <row r="223" spans="1:11" x14ac:dyDescent="0.25">
      <c r="A223" s="27">
        <f>A222+1</f>
        <v>1</v>
      </c>
      <c r="B223" s="31" t="s">
        <v>8</v>
      </c>
      <c r="C223" s="43">
        <f t="shared" si="44"/>
        <v>0</v>
      </c>
      <c r="D223" s="32"/>
      <c r="E223" s="32"/>
      <c r="F223" s="32"/>
      <c r="G223" s="32"/>
      <c r="H223" s="32"/>
      <c r="I223" s="32"/>
      <c r="J223" s="32"/>
      <c r="K223" s="33"/>
    </row>
    <row r="224" spans="1:11" x14ac:dyDescent="0.25">
      <c r="A224" s="27">
        <f>A223+1</f>
        <v>2</v>
      </c>
      <c r="B224" s="31" t="s">
        <v>9</v>
      </c>
      <c r="C224" s="43">
        <f t="shared" si="44"/>
        <v>22358.100000000002</v>
      </c>
      <c r="D224" s="32">
        <v>2746</v>
      </c>
      <c r="E224" s="32">
        <v>2883.3</v>
      </c>
      <c r="F224" s="32">
        <v>3027.5</v>
      </c>
      <c r="G224" s="32">
        <v>3178.9</v>
      </c>
      <c r="H224" s="32">
        <v>3337.8</v>
      </c>
      <c r="I224" s="32">
        <v>3504.7</v>
      </c>
      <c r="J224" s="32">
        <v>3679.9</v>
      </c>
      <c r="K224" s="33"/>
    </row>
    <row r="225" spans="1:11" x14ac:dyDescent="0.25">
      <c r="A225" s="27">
        <v>3</v>
      </c>
      <c r="B225" s="31" t="s">
        <v>10</v>
      </c>
      <c r="C225" s="32">
        <f t="shared" si="44"/>
        <v>0</v>
      </c>
      <c r="D225" s="32"/>
      <c r="E225" s="32"/>
      <c r="F225" s="32"/>
      <c r="G225" s="32"/>
      <c r="H225" s="32"/>
      <c r="I225" s="32"/>
      <c r="J225" s="32"/>
      <c r="K225" s="33"/>
    </row>
    <row r="226" spans="1:11" x14ac:dyDescent="0.25">
      <c r="A226" s="27">
        <v>4</v>
      </c>
      <c r="B226" s="31" t="s">
        <v>11</v>
      </c>
      <c r="C226" s="32">
        <f t="shared" si="44"/>
        <v>0</v>
      </c>
      <c r="D226" s="32"/>
      <c r="E226" s="32"/>
      <c r="F226" s="32"/>
      <c r="G226" s="32"/>
      <c r="H226" s="32"/>
      <c r="I226" s="32"/>
      <c r="J226" s="32"/>
      <c r="K226" s="33"/>
    </row>
    <row r="227" spans="1:11" ht="51.75" x14ac:dyDescent="0.25">
      <c r="A227" s="27"/>
      <c r="B227" s="37" t="s">
        <v>53</v>
      </c>
      <c r="C227" s="38">
        <f t="shared" si="44"/>
        <v>175769.8</v>
      </c>
      <c r="D227" s="38">
        <f>SUM(D228:D231)</f>
        <v>21588</v>
      </c>
      <c r="E227" s="38">
        <f t="shared" ref="E227:J227" si="46">SUM(E228:E231)</f>
        <v>22667.4</v>
      </c>
      <c r="F227" s="38">
        <f t="shared" si="46"/>
        <v>23800.799999999999</v>
      </c>
      <c r="G227" s="38">
        <f t="shared" si="46"/>
        <v>24990.799999999999</v>
      </c>
      <c r="H227" s="38">
        <f t="shared" si="46"/>
        <v>26240.400000000001</v>
      </c>
      <c r="I227" s="38">
        <f t="shared" si="46"/>
        <v>27552.400000000001</v>
      </c>
      <c r="J227" s="38">
        <f t="shared" si="46"/>
        <v>28930</v>
      </c>
      <c r="K227" s="39" t="s">
        <v>42</v>
      </c>
    </row>
    <row r="228" spans="1:11" x14ac:dyDescent="0.25">
      <c r="A228" s="27">
        <v>1</v>
      </c>
      <c r="B228" s="31" t="s">
        <v>8</v>
      </c>
      <c r="C228" s="32">
        <f t="shared" si="44"/>
        <v>0</v>
      </c>
      <c r="D228" s="32"/>
      <c r="E228" s="32"/>
      <c r="F228" s="32"/>
      <c r="G228" s="32"/>
      <c r="H228" s="32"/>
      <c r="I228" s="32"/>
      <c r="J228" s="32"/>
      <c r="K228" s="33"/>
    </row>
    <row r="229" spans="1:11" x14ac:dyDescent="0.25">
      <c r="A229" s="27">
        <v>2</v>
      </c>
      <c r="B229" s="31" t="s">
        <v>9</v>
      </c>
      <c r="C229" s="32">
        <f t="shared" si="44"/>
        <v>0</v>
      </c>
      <c r="D229" s="32"/>
      <c r="E229" s="32"/>
      <c r="F229" s="32"/>
      <c r="G229" s="32"/>
      <c r="H229" s="32"/>
      <c r="I229" s="32"/>
      <c r="J229" s="32"/>
      <c r="K229" s="33"/>
    </row>
    <row r="230" spans="1:11" x14ac:dyDescent="0.25">
      <c r="A230" s="27">
        <v>3</v>
      </c>
      <c r="B230" s="31" t="s">
        <v>10</v>
      </c>
      <c r="C230" s="43">
        <f t="shared" si="44"/>
        <v>175769.8</v>
      </c>
      <c r="D230" s="32">
        <v>21588</v>
      </c>
      <c r="E230" s="32">
        <v>22667.4</v>
      </c>
      <c r="F230" s="32">
        <v>23800.799999999999</v>
      </c>
      <c r="G230" s="32">
        <v>24990.799999999999</v>
      </c>
      <c r="H230" s="32">
        <v>26240.400000000001</v>
      </c>
      <c r="I230" s="32">
        <v>27552.400000000001</v>
      </c>
      <c r="J230" s="32">
        <v>28930</v>
      </c>
      <c r="K230" s="33"/>
    </row>
    <row r="231" spans="1:11" x14ac:dyDescent="0.25">
      <c r="A231" s="27">
        <v>4</v>
      </c>
      <c r="B231" s="31" t="s">
        <v>11</v>
      </c>
      <c r="C231" s="43">
        <f t="shared" si="44"/>
        <v>0</v>
      </c>
      <c r="D231" s="32"/>
      <c r="E231" s="32"/>
      <c r="F231" s="32"/>
      <c r="G231" s="32"/>
      <c r="H231" s="32"/>
      <c r="I231" s="32"/>
      <c r="J231" s="32"/>
      <c r="K231" s="33"/>
    </row>
    <row r="232" spans="1:11" ht="77.25" x14ac:dyDescent="0.25">
      <c r="A232" s="27"/>
      <c r="B232" s="41" t="s">
        <v>55</v>
      </c>
      <c r="C232" s="43">
        <f t="shared" si="44"/>
        <v>0</v>
      </c>
      <c r="D232" s="32"/>
      <c r="E232" s="32"/>
      <c r="F232" s="32"/>
      <c r="G232" s="32"/>
      <c r="H232" s="32"/>
      <c r="I232" s="32"/>
      <c r="J232" s="32"/>
      <c r="K232" s="42" t="s">
        <v>42</v>
      </c>
    </row>
    <row r="233" spans="1:11" x14ac:dyDescent="0.25">
      <c r="A233" s="27">
        <v>1</v>
      </c>
      <c r="B233" s="31" t="s">
        <v>8</v>
      </c>
      <c r="C233" s="43">
        <f t="shared" si="44"/>
        <v>0</v>
      </c>
      <c r="D233" s="32"/>
      <c r="E233" s="32"/>
      <c r="F233" s="32"/>
      <c r="G233" s="32"/>
      <c r="H233" s="32"/>
      <c r="I233" s="32"/>
      <c r="J233" s="32"/>
      <c r="K233" s="33"/>
    </row>
    <row r="234" spans="1:11" x14ac:dyDescent="0.25">
      <c r="A234" s="27">
        <v>2</v>
      </c>
      <c r="B234" s="31" t="s">
        <v>9</v>
      </c>
      <c r="C234" s="43">
        <f t="shared" si="44"/>
        <v>0</v>
      </c>
      <c r="D234" s="32"/>
      <c r="E234" s="32"/>
      <c r="F234" s="32"/>
      <c r="G234" s="32"/>
      <c r="H234" s="32"/>
      <c r="I234" s="32"/>
      <c r="J234" s="32"/>
      <c r="K234" s="33"/>
    </row>
    <row r="235" spans="1:11" x14ac:dyDescent="0.25">
      <c r="A235" s="27">
        <v>3</v>
      </c>
      <c r="B235" s="31" t="s">
        <v>10</v>
      </c>
      <c r="C235" s="43">
        <f t="shared" si="44"/>
        <v>0</v>
      </c>
      <c r="D235" s="32"/>
      <c r="E235" s="32"/>
      <c r="F235" s="32"/>
      <c r="G235" s="32"/>
      <c r="H235" s="32"/>
      <c r="I235" s="32"/>
      <c r="J235" s="32"/>
      <c r="K235" s="33"/>
    </row>
    <row r="236" spans="1:11" x14ac:dyDescent="0.25">
      <c r="A236" s="27">
        <v>4</v>
      </c>
      <c r="B236" s="31" t="s">
        <v>11</v>
      </c>
      <c r="C236" s="43">
        <f t="shared" si="44"/>
        <v>0</v>
      </c>
      <c r="D236" s="32"/>
      <c r="E236" s="32"/>
      <c r="F236" s="32"/>
      <c r="G236" s="32"/>
      <c r="H236" s="32"/>
      <c r="I236" s="32"/>
      <c r="J236" s="32"/>
      <c r="K236" s="33"/>
    </row>
    <row r="237" spans="1:11" ht="26.25" x14ac:dyDescent="0.25">
      <c r="A237" s="27"/>
      <c r="B237" s="41" t="s">
        <v>56</v>
      </c>
      <c r="C237" s="38">
        <f t="shared" si="44"/>
        <v>4071.2499999999995</v>
      </c>
      <c r="D237" s="38">
        <f>SUM(D238:D241)</f>
        <v>500</v>
      </c>
      <c r="E237" s="38">
        <f t="shared" ref="E237:J237" si="47">SUM(E238:E241)</f>
        <v>525</v>
      </c>
      <c r="F237" s="38">
        <f t="shared" si="47"/>
        <v>551.25</v>
      </c>
      <c r="G237" s="38">
        <f t="shared" si="47"/>
        <v>578.9</v>
      </c>
      <c r="H237" s="38">
        <f t="shared" si="47"/>
        <v>607.79999999999995</v>
      </c>
      <c r="I237" s="38">
        <f t="shared" si="47"/>
        <v>638.20000000000005</v>
      </c>
      <c r="J237" s="38">
        <f t="shared" si="47"/>
        <v>670.1</v>
      </c>
      <c r="K237" s="39" t="s">
        <v>42</v>
      </c>
    </row>
    <row r="238" spans="1:11" x14ac:dyDescent="0.25">
      <c r="A238" s="27">
        <v>1</v>
      </c>
      <c r="B238" s="31" t="s">
        <v>8</v>
      </c>
      <c r="C238" s="43">
        <f t="shared" si="44"/>
        <v>0</v>
      </c>
      <c r="D238" s="32"/>
      <c r="E238" s="32"/>
      <c r="F238" s="32"/>
      <c r="G238" s="32"/>
      <c r="H238" s="32"/>
      <c r="I238" s="32"/>
      <c r="J238" s="32"/>
      <c r="K238" s="33"/>
    </row>
    <row r="239" spans="1:11" x14ac:dyDescent="0.25">
      <c r="A239" s="27">
        <v>2</v>
      </c>
      <c r="B239" s="31" t="s">
        <v>9</v>
      </c>
      <c r="C239" s="43">
        <f t="shared" si="44"/>
        <v>0</v>
      </c>
      <c r="D239" s="32"/>
      <c r="E239" s="32"/>
      <c r="F239" s="32"/>
      <c r="G239" s="32"/>
      <c r="H239" s="32"/>
      <c r="I239" s="32"/>
      <c r="J239" s="32"/>
      <c r="K239" s="33"/>
    </row>
    <row r="240" spans="1:11" x14ac:dyDescent="0.25">
      <c r="A240" s="27">
        <v>3</v>
      </c>
      <c r="B240" s="31" t="s">
        <v>10</v>
      </c>
      <c r="C240" s="43">
        <f t="shared" si="44"/>
        <v>4071.2499999999995</v>
      </c>
      <c r="D240" s="32">
        <v>500</v>
      </c>
      <c r="E240" s="32">
        <v>525</v>
      </c>
      <c r="F240" s="32">
        <v>551.25</v>
      </c>
      <c r="G240" s="32">
        <v>578.9</v>
      </c>
      <c r="H240" s="32">
        <v>607.79999999999995</v>
      </c>
      <c r="I240" s="32">
        <v>638.20000000000005</v>
      </c>
      <c r="J240" s="32">
        <v>670.1</v>
      </c>
      <c r="K240" s="33"/>
    </row>
    <row r="241" spans="1:11" x14ac:dyDescent="0.25">
      <c r="A241" s="27">
        <f>A240+1</f>
        <v>4</v>
      </c>
      <c r="B241" s="31" t="s">
        <v>11</v>
      </c>
      <c r="C241" s="32">
        <f t="shared" si="44"/>
        <v>0</v>
      </c>
      <c r="D241" s="32"/>
      <c r="E241" s="32"/>
      <c r="F241" s="32"/>
      <c r="G241" s="32"/>
      <c r="H241" s="32"/>
      <c r="I241" s="32"/>
      <c r="J241" s="32"/>
      <c r="K241" s="33"/>
    </row>
    <row r="242" spans="1:11" ht="77.25" x14ac:dyDescent="0.25">
      <c r="A242" s="27"/>
      <c r="B242" s="47" t="s">
        <v>57</v>
      </c>
      <c r="C242" s="32">
        <f t="shared" si="44"/>
        <v>0</v>
      </c>
      <c r="D242" s="32"/>
      <c r="E242" s="32"/>
      <c r="F242" s="32">
        <f>F243+F244+F245+F246</f>
        <v>0</v>
      </c>
      <c r="G242" s="32">
        <f>G243+G244+G245+G246</f>
        <v>0</v>
      </c>
      <c r="H242" s="32">
        <f>H243+H244+H245+H246</f>
        <v>0</v>
      </c>
      <c r="I242" s="32">
        <f>I243+I244+I245+I246</f>
        <v>0</v>
      </c>
      <c r="J242" s="32">
        <f>J243+J244+J245+J246</f>
        <v>0</v>
      </c>
      <c r="K242" s="42"/>
    </row>
    <row r="243" spans="1:11" x14ac:dyDescent="0.25">
      <c r="A243" s="27"/>
      <c r="B243" s="31" t="s">
        <v>8</v>
      </c>
      <c r="C243" s="32">
        <f t="shared" si="44"/>
        <v>0</v>
      </c>
      <c r="D243" s="32"/>
      <c r="E243" s="32"/>
      <c r="F243" s="32"/>
      <c r="G243" s="32"/>
      <c r="H243" s="32"/>
      <c r="I243" s="32"/>
      <c r="J243" s="32"/>
      <c r="K243" s="33"/>
    </row>
    <row r="244" spans="1:11" x14ac:dyDescent="0.25">
      <c r="A244" s="27"/>
      <c r="B244" s="31" t="s">
        <v>9</v>
      </c>
      <c r="C244" s="32">
        <f t="shared" si="44"/>
        <v>0</v>
      </c>
      <c r="D244" s="32"/>
      <c r="E244" s="32"/>
      <c r="F244" s="32">
        <v>0</v>
      </c>
      <c r="G244" s="32">
        <f>F244</f>
        <v>0</v>
      </c>
      <c r="H244" s="32">
        <f>G244</f>
        <v>0</v>
      </c>
      <c r="I244" s="32">
        <f>H244</f>
        <v>0</v>
      </c>
      <c r="J244" s="32">
        <f>I244</f>
        <v>0</v>
      </c>
      <c r="K244" s="33"/>
    </row>
    <row r="245" spans="1:11" x14ac:dyDescent="0.25">
      <c r="A245" s="27"/>
      <c r="B245" s="31" t="s">
        <v>10</v>
      </c>
      <c r="C245" s="32">
        <f t="shared" si="44"/>
        <v>0</v>
      </c>
      <c r="D245" s="32"/>
      <c r="E245" s="32"/>
      <c r="F245" s="32"/>
      <c r="G245" s="32"/>
      <c r="H245" s="32"/>
      <c r="I245" s="32"/>
      <c r="J245" s="32"/>
      <c r="K245" s="33"/>
    </row>
    <row r="246" spans="1:11" x14ac:dyDescent="0.25">
      <c r="A246" s="27"/>
      <c r="B246" s="31" t="s">
        <v>11</v>
      </c>
      <c r="C246" s="32">
        <f t="shared" si="44"/>
        <v>0</v>
      </c>
      <c r="D246" s="32"/>
      <c r="E246" s="32"/>
      <c r="F246" s="32"/>
      <c r="G246" s="32"/>
      <c r="H246" s="32"/>
      <c r="I246" s="32"/>
      <c r="J246" s="32"/>
      <c r="K246" s="33"/>
    </row>
    <row r="248" spans="1:11" ht="108" customHeight="1" x14ac:dyDescent="0.25">
      <c r="A248" s="1"/>
      <c r="B248" s="2"/>
      <c r="C248" s="3"/>
      <c r="D248" s="4"/>
      <c r="E248" s="4"/>
      <c r="F248" s="4"/>
      <c r="G248" s="3"/>
      <c r="H248" s="3"/>
      <c r="I248" s="3"/>
      <c r="J248" s="62" t="s">
        <v>58</v>
      </c>
      <c r="K248" s="62"/>
    </row>
    <row r="249" spans="1:11" ht="33" customHeight="1" x14ac:dyDescent="0.25">
      <c r="A249" s="63" t="s">
        <v>59</v>
      </c>
      <c r="B249" s="64"/>
      <c r="C249" s="64"/>
      <c r="D249" s="64"/>
      <c r="E249" s="64"/>
      <c r="F249" s="64"/>
      <c r="G249" s="64"/>
      <c r="H249" s="64"/>
      <c r="I249" s="64"/>
      <c r="J249" s="64"/>
      <c r="K249" s="64"/>
    </row>
    <row r="250" spans="1:11" x14ac:dyDescent="0.25">
      <c r="A250" s="1"/>
      <c r="B250" s="2"/>
      <c r="C250" s="3"/>
      <c r="D250" s="3"/>
      <c r="E250" s="3"/>
      <c r="F250" s="3"/>
      <c r="G250" s="3"/>
      <c r="H250" s="3"/>
      <c r="I250" s="3"/>
      <c r="J250" s="3"/>
      <c r="K250" s="5"/>
    </row>
    <row r="251" spans="1:11" x14ac:dyDescent="0.25">
      <c r="A251" s="1"/>
      <c r="B251" s="2"/>
      <c r="C251" s="3"/>
      <c r="D251" s="3"/>
      <c r="E251" s="3"/>
      <c r="F251" s="3"/>
      <c r="G251" s="3"/>
      <c r="H251" s="3"/>
      <c r="I251" s="3"/>
      <c r="J251" s="3"/>
      <c r="K251" s="5"/>
    </row>
    <row r="252" spans="1:11" ht="36.75" customHeight="1" x14ac:dyDescent="0.25">
      <c r="A252" s="65" t="s">
        <v>1</v>
      </c>
      <c r="B252" s="67" t="s">
        <v>2</v>
      </c>
      <c r="C252" s="68" t="s">
        <v>3</v>
      </c>
      <c r="D252" s="69"/>
      <c r="E252" s="69"/>
      <c r="F252" s="69"/>
      <c r="G252" s="69"/>
      <c r="H252" s="69"/>
      <c r="I252" s="69"/>
      <c r="J252" s="69"/>
      <c r="K252" s="67" t="s">
        <v>4</v>
      </c>
    </row>
    <row r="253" spans="1:11" ht="70.5" customHeight="1" x14ac:dyDescent="0.25">
      <c r="A253" s="66"/>
      <c r="B253" s="67"/>
      <c r="C253" s="23" t="s">
        <v>5</v>
      </c>
      <c r="D253" s="24">
        <v>2014</v>
      </c>
      <c r="E253" s="24">
        <v>2015</v>
      </c>
      <c r="F253" s="24">
        <v>2016</v>
      </c>
      <c r="G253" s="24">
        <v>2017</v>
      </c>
      <c r="H253" s="24">
        <v>2018</v>
      </c>
      <c r="I253" s="24">
        <v>2019</v>
      </c>
      <c r="J253" s="24">
        <v>2020</v>
      </c>
      <c r="K253" s="67"/>
    </row>
    <row r="254" spans="1:11" x14ac:dyDescent="0.25">
      <c r="A254" s="25">
        <v>1</v>
      </c>
      <c r="B254" s="26" t="s">
        <v>6</v>
      </c>
      <c r="C254" s="23">
        <v>3</v>
      </c>
      <c r="D254" s="24">
        <v>4</v>
      </c>
      <c r="E254" s="24">
        <v>5</v>
      </c>
      <c r="F254" s="24">
        <v>6</v>
      </c>
      <c r="G254" s="24">
        <v>7</v>
      </c>
      <c r="H254" s="24">
        <v>8</v>
      </c>
      <c r="I254" s="24">
        <v>9</v>
      </c>
      <c r="J254" s="24">
        <v>10</v>
      </c>
      <c r="K254" s="24">
        <v>11</v>
      </c>
    </row>
    <row r="255" spans="1:11" ht="43.5" x14ac:dyDescent="0.25">
      <c r="A255" s="27"/>
      <c r="B255" s="28" t="s">
        <v>14</v>
      </c>
      <c r="C255" s="29">
        <f>C256+C257+C258+C259</f>
        <v>83118.7</v>
      </c>
      <c r="D255" s="29">
        <f t="shared" ref="D255:J255" si="48">D256+D257+D258+D259</f>
        <v>10276</v>
      </c>
      <c r="E255" s="29">
        <f t="shared" si="48"/>
        <v>10769.8</v>
      </c>
      <c r="F255" s="29">
        <f t="shared" si="48"/>
        <v>11285.8</v>
      </c>
      <c r="G255" s="29">
        <f t="shared" si="48"/>
        <v>11825.1</v>
      </c>
      <c r="H255" s="29">
        <f t="shared" si="48"/>
        <v>12388.9</v>
      </c>
      <c r="I255" s="29">
        <f t="shared" si="48"/>
        <v>12978.3</v>
      </c>
      <c r="J255" s="29">
        <f t="shared" si="48"/>
        <v>13594.800000000001</v>
      </c>
      <c r="K255" s="30"/>
    </row>
    <row r="256" spans="1:11" x14ac:dyDescent="0.25">
      <c r="A256" s="27">
        <f>A255+1</f>
        <v>1</v>
      </c>
      <c r="B256" s="31" t="s">
        <v>8</v>
      </c>
      <c r="C256" s="32">
        <f>C264</f>
        <v>0</v>
      </c>
      <c r="D256" s="32"/>
      <c r="E256" s="32"/>
      <c r="F256" s="32"/>
      <c r="G256" s="32"/>
      <c r="H256" s="32"/>
      <c r="I256" s="32"/>
      <c r="J256" s="32"/>
      <c r="K256" s="33"/>
    </row>
    <row r="257" spans="1:11" x14ac:dyDescent="0.25">
      <c r="A257" s="27">
        <f>A256+1</f>
        <v>2</v>
      </c>
      <c r="B257" s="31" t="s">
        <v>9</v>
      </c>
      <c r="C257" s="32">
        <f>C265</f>
        <v>0</v>
      </c>
      <c r="D257" s="32">
        <f t="shared" ref="D257:J259" si="49">D265</f>
        <v>0</v>
      </c>
      <c r="E257" s="32">
        <f t="shared" si="49"/>
        <v>0</v>
      </c>
      <c r="F257" s="32">
        <f t="shared" si="49"/>
        <v>0</v>
      </c>
      <c r="G257" s="32">
        <f t="shared" si="49"/>
        <v>0</v>
      </c>
      <c r="H257" s="32">
        <f t="shared" si="49"/>
        <v>0</v>
      </c>
      <c r="I257" s="32">
        <f t="shared" si="49"/>
        <v>0</v>
      </c>
      <c r="J257" s="32">
        <f t="shared" si="49"/>
        <v>0</v>
      </c>
      <c r="K257" s="33"/>
    </row>
    <row r="258" spans="1:11" x14ac:dyDescent="0.25">
      <c r="A258" s="27">
        <f>A257+1</f>
        <v>3</v>
      </c>
      <c r="B258" s="31" t="s">
        <v>10</v>
      </c>
      <c r="C258" s="32">
        <f>C266</f>
        <v>83118.7</v>
      </c>
      <c r="D258" s="32">
        <f t="shared" si="49"/>
        <v>10276</v>
      </c>
      <c r="E258" s="32">
        <f t="shared" si="49"/>
        <v>10769.8</v>
      </c>
      <c r="F258" s="32">
        <f t="shared" si="49"/>
        <v>11285.8</v>
      </c>
      <c r="G258" s="32">
        <f t="shared" si="49"/>
        <v>11825.1</v>
      </c>
      <c r="H258" s="32">
        <f t="shared" si="49"/>
        <v>12388.9</v>
      </c>
      <c r="I258" s="32">
        <f t="shared" si="49"/>
        <v>12978.3</v>
      </c>
      <c r="J258" s="32">
        <f t="shared" si="49"/>
        <v>13594.800000000001</v>
      </c>
      <c r="K258" s="33"/>
    </row>
    <row r="259" spans="1:11" x14ac:dyDescent="0.25">
      <c r="A259" s="27">
        <f>A258+1</f>
        <v>4</v>
      </c>
      <c r="B259" s="31" t="s">
        <v>11</v>
      </c>
      <c r="C259" s="32">
        <f>C267</f>
        <v>0</v>
      </c>
      <c r="D259" s="32">
        <f t="shared" si="49"/>
        <v>0</v>
      </c>
      <c r="E259" s="32">
        <f t="shared" si="49"/>
        <v>0</v>
      </c>
      <c r="F259" s="32">
        <f t="shared" si="49"/>
        <v>0</v>
      </c>
      <c r="G259" s="32">
        <f t="shared" si="49"/>
        <v>0</v>
      </c>
      <c r="H259" s="32">
        <f t="shared" si="49"/>
        <v>0</v>
      </c>
      <c r="I259" s="32">
        <f t="shared" si="49"/>
        <v>0</v>
      </c>
      <c r="J259" s="32">
        <f t="shared" si="49"/>
        <v>0</v>
      </c>
      <c r="K259" s="33"/>
    </row>
    <row r="260" spans="1:11" x14ac:dyDescent="0.25">
      <c r="A260" s="27"/>
      <c r="B260" s="34"/>
      <c r="C260" s="32"/>
      <c r="D260" s="32"/>
      <c r="E260" s="32"/>
      <c r="F260" s="32"/>
      <c r="G260" s="32"/>
      <c r="H260" s="32"/>
      <c r="I260" s="32"/>
      <c r="J260" s="32"/>
      <c r="K260" s="33"/>
    </row>
    <row r="261" spans="1:11" ht="18.75" x14ac:dyDescent="0.3">
      <c r="A261" s="27"/>
      <c r="B261" s="58"/>
      <c r="C261" s="59"/>
      <c r="D261" s="59"/>
      <c r="E261" s="59"/>
      <c r="F261" s="59"/>
      <c r="G261" s="59"/>
      <c r="H261" s="59"/>
      <c r="I261" s="59"/>
      <c r="J261" s="59"/>
      <c r="K261" s="60"/>
    </row>
    <row r="262" spans="1:11" x14ac:dyDescent="0.25">
      <c r="A262" s="27"/>
      <c r="B262" s="61" t="s">
        <v>15</v>
      </c>
      <c r="C262" s="61"/>
      <c r="D262" s="61"/>
      <c r="E262" s="61"/>
      <c r="F262" s="61"/>
      <c r="G262" s="61"/>
      <c r="H262" s="61"/>
      <c r="I262" s="61"/>
      <c r="J262" s="61"/>
      <c r="K262" s="61"/>
    </row>
    <row r="263" spans="1:11" ht="29.25" x14ac:dyDescent="0.25">
      <c r="A263" s="27"/>
      <c r="B263" s="28" t="s">
        <v>16</v>
      </c>
      <c r="C263" s="35">
        <f>C264+C265+C266+C267</f>
        <v>83118.7</v>
      </c>
      <c r="D263" s="35">
        <f t="shared" ref="D263:J263" si="50">D264+D265+D266+D267</f>
        <v>10276</v>
      </c>
      <c r="E263" s="35">
        <f t="shared" si="50"/>
        <v>10769.8</v>
      </c>
      <c r="F263" s="35">
        <f t="shared" si="50"/>
        <v>11285.8</v>
      </c>
      <c r="G263" s="35">
        <f t="shared" si="50"/>
        <v>11825.1</v>
      </c>
      <c r="H263" s="35">
        <f t="shared" si="50"/>
        <v>12388.9</v>
      </c>
      <c r="I263" s="35">
        <f t="shared" si="50"/>
        <v>12978.3</v>
      </c>
      <c r="J263" s="35">
        <f t="shared" si="50"/>
        <v>13594.800000000001</v>
      </c>
      <c r="K263" s="44"/>
    </row>
    <row r="264" spans="1:11" x14ac:dyDescent="0.25">
      <c r="A264" s="27">
        <f t="shared" ref="A264:A267" si="51">A263+1</f>
        <v>1</v>
      </c>
      <c r="B264" s="31" t="s">
        <v>8</v>
      </c>
      <c r="C264" s="32"/>
      <c r="D264" s="32"/>
      <c r="E264" s="32"/>
      <c r="F264" s="32"/>
      <c r="G264" s="32"/>
      <c r="H264" s="32"/>
      <c r="I264" s="32"/>
      <c r="J264" s="32"/>
      <c r="K264" s="33"/>
    </row>
    <row r="265" spans="1:11" x14ac:dyDescent="0.25">
      <c r="A265" s="27">
        <f t="shared" si="51"/>
        <v>2</v>
      </c>
      <c r="B265" s="31" t="s">
        <v>9</v>
      </c>
      <c r="C265" s="32">
        <f>C270+C275</f>
        <v>0</v>
      </c>
      <c r="D265" s="32">
        <f>D270+D275+D280</f>
        <v>0</v>
      </c>
      <c r="E265" s="32">
        <f t="shared" ref="E265:J265" si="52">E270+E275</f>
        <v>0</v>
      </c>
      <c r="F265" s="32">
        <f t="shared" si="52"/>
        <v>0</v>
      </c>
      <c r="G265" s="32">
        <f t="shared" si="52"/>
        <v>0</v>
      </c>
      <c r="H265" s="32">
        <f t="shared" si="52"/>
        <v>0</v>
      </c>
      <c r="I265" s="32">
        <f t="shared" si="52"/>
        <v>0</v>
      </c>
      <c r="J265" s="32">
        <f t="shared" si="52"/>
        <v>0</v>
      </c>
      <c r="K265" s="33"/>
    </row>
    <row r="266" spans="1:11" x14ac:dyDescent="0.25">
      <c r="A266" s="27">
        <f t="shared" si="51"/>
        <v>3</v>
      </c>
      <c r="B266" s="31" t="s">
        <v>10</v>
      </c>
      <c r="C266" s="32">
        <f>C271+C276+C281</f>
        <v>83118.7</v>
      </c>
      <c r="D266" s="32">
        <f>D271+D276+D281</f>
        <v>10276</v>
      </c>
      <c r="E266" s="32">
        <f t="shared" ref="E266:J266" si="53">E271+E276+E281</f>
        <v>10769.8</v>
      </c>
      <c r="F266" s="32">
        <f t="shared" si="53"/>
        <v>11285.8</v>
      </c>
      <c r="G266" s="32">
        <f t="shared" si="53"/>
        <v>11825.1</v>
      </c>
      <c r="H266" s="32">
        <f t="shared" si="53"/>
        <v>12388.9</v>
      </c>
      <c r="I266" s="32">
        <f t="shared" si="53"/>
        <v>12978.3</v>
      </c>
      <c r="J266" s="32">
        <f t="shared" si="53"/>
        <v>13594.800000000001</v>
      </c>
      <c r="K266" s="33"/>
    </row>
    <row r="267" spans="1:11" x14ac:dyDescent="0.25">
      <c r="A267" s="27">
        <f t="shared" si="51"/>
        <v>4</v>
      </c>
      <c r="B267" s="31" t="s">
        <v>11</v>
      </c>
      <c r="C267" s="32"/>
      <c r="D267" s="32"/>
      <c r="E267" s="32"/>
      <c r="F267" s="32"/>
      <c r="G267" s="32"/>
      <c r="H267" s="32"/>
      <c r="I267" s="32"/>
      <c r="J267" s="32"/>
      <c r="K267" s="33"/>
    </row>
    <row r="268" spans="1:11" ht="51.75" x14ac:dyDescent="0.25">
      <c r="A268" s="27"/>
      <c r="B268" s="37" t="s">
        <v>60</v>
      </c>
      <c r="C268" s="38">
        <f>SUM(C270:C272)</f>
        <v>65755.099999999991</v>
      </c>
      <c r="D268" s="38">
        <f t="shared" ref="D268:J268" si="54">SUM(D270:D272)</f>
        <v>8076</v>
      </c>
      <c r="E268" s="38">
        <f t="shared" si="54"/>
        <v>8479.7999999999993</v>
      </c>
      <c r="F268" s="38">
        <f t="shared" si="54"/>
        <v>8903.7999999999993</v>
      </c>
      <c r="G268" s="38">
        <f t="shared" si="54"/>
        <v>9349</v>
      </c>
      <c r="H268" s="38">
        <f t="shared" si="54"/>
        <v>9816.5</v>
      </c>
      <c r="I268" s="38">
        <f t="shared" si="54"/>
        <v>10307.299999999999</v>
      </c>
      <c r="J268" s="38">
        <f t="shared" si="54"/>
        <v>10822.7</v>
      </c>
      <c r="K268" s="39" t="s">
        <v>61</v>
      </c>
    </row>
    <row r="269" spans="1:11" x14ac:dyDescent="0.25">
      <c r="A269" s="27">
        <v>1</v>
      </c>
      <c r="B269" s="31" t="s">
        <v>8</v>
      </c>
      <c r="C269" s="32"/>
      <c r="D269" s="32"/>
      <c r="E269" s="32"/>
      <c r="F269" s="32"/>
      <c r="G269" s="32"/>
      <c r="H269" s="32"/>
      <c r="I269" s="32"/>
      <c r="J269" s="32"/>
      <c r="K269" s="33"/>
    </row>
    <row r="270" spans="1:11" x14ac:dyDescent="0.25">
      <c r="A270" s="27">
        <v>2</v>
      </c>
      <c r="B270" s="31" t="s">
        <v>9</v>
      </c>
      <c r="C270" s="32"/>
      <c r="D270" s="32"/>
      <c r="E270" s="32"/>
      <c r="F270" s="32"/>
      <c r="G270" s="32"/>
      <c r="H270" s="32"/>
      <c r="I270" s="32"/>
      <c r="J270" s="32"/>
      <c r="K270" s="40"/>
    </row>
    <row r="271" spans="1:11" x14ac:dyDescent="0.25">
      <c r="A271" s="27">
        <v>3</v>
      </c>
      <c r="B271" s="31" t="s">
        <v>10</v>
      </c>
      <c r="C271" s="32">
        <f>D271+E271+F271+G271+H271+I271+J271</f>
        <v>65755.099999999991</v>
      </c>
      <c r="D271" s="32">
        <v>8076</v>
      </c>
      <c r="E271" s="32">
        <v>8479.7999999999993</v>
      </c>
      <c r="F271" s="32">
        <v>8903.7999999999993</v>
      </c>
      <c r="G271" s="32">
        <v>9349</v>
      </c>
      <c r="H271" s="32">
        <v>9816.5</v>
      </c>
      <c r="I271" s="32">
        <v>10307.299999999999</v>
      </c>
      <c r="J271" s="32">
        <v>10822.7</v>
      </c>
      <c r="K271" s="33"/>
    </row>
    <row r="272" spans="1:11" x14ac:dyDescent="0.25">
      <c r="A272" s="27">
        <v>4</v>
      </c>
      <c r="B272" s="31" t="s">
        <v>11</v>
      </c>
      <c r="C272" s="32"/>
      <c r="D272" s="32"/>
      <c r="E272" s="32"/>
      <c r="F272" s="32"/>
      <c r="G272" s="32"/>
      <c r="H272" s="32"/>
      <c r="I272" s="32"/>
      <c r="J272" s="32"/>
      <c r="K272" s="33"/>
    </row>
    <row r="273" spans="1:11" ht="64.5" x14ac:dyDescent="0.25">
      <c r="A273" s="27"/>
      <c r="B273" s="41" t="s">
        <v>62</v>
      </c>
      <c r="C273" s="38">
        <f>SUM(C274:C277)</f>
        <v>6513.6</v>
      </c>
      <c r="D273" s="38">
        <f>SUM(D274:D277)</f>
        <v>800</v>
      </c>
      <c r="E273" s="38">
        <f t="shared" ref="E273:J273" si="55">SUM(E274:E277)</f>
        <v>840</v>
      </c>
      <c r="F273" s="38">
        <f t="shared" si="55"/>
        <v>882</v>
      </c>
      <c r="G273" s="38">
        <f t="shared" si="55"/>
        <v>926.1</v>
      </c>
      <c r="H273" s="38">
        <f t="shared" si="55"/>
        <v>972.4</v>
      </c>
      <c r="I273" s="38">
        <f t="shared" si="55"/>
        <v>1021</v>
      </c>
      <c r="J273" s="38">
        <f t="shared" si="55"/>
        <v>1072.0999999999999</v>
      </c>
      <c r="K273" s="39" t="s">
        <v>61</v>
      </c>
    </row>
    <row r="274" spans="1:11" x14ac:dyDescent="0.25">
      <c r="A274" s="27">
        <f t="shared" ref="A274:A275" si="56">A273+1</f>
        <v>1</v>
      </c>
      <c r="B274" s="31" t="s">
        <v>8</v>
      </c>
      <c r="C274" s="32"/>
      <c r="D274" s="32"/>
      <c r="E274" s="32"/>
      <c r="F274" s="32"/>
      <c r="G274" s="32"/>
      <c r="H274" s="32"/>
      <c r="I274" s="32"/>
      <c r="J274" s="32"/>
      <c r="K274" s="33"/>
    </row>
    <row r="275" spans="1:11" x14ac:dyDescent="0.25">
      <c r="A275" s="27">
        <f t="shared" si="56"/>
        <v>2</v>
      </c>
      <c r="B275" s="31" t="s">
        <v>9</v>
      </c>
      <c r="C275" s="32"/>
      <c r="D275" s="32"/>
      <c r="E275" s="32"/>
      <c r="F275" s="32"/>
      <c r="G275" s="32"/>
      <c r="H275" s="32"/>
      <c r="I275" s="32"/>
      <c r="J275" s="32"/>
      <c r="K275" s="33"/>
    </row>
    <row r="276" spans="1:11" x14ac:dyDescent="0.25">
      <c r="A276" s="27">
        <v>3</v>
      </c>
      <c r="B276" s="31" t="s">
        <v>10</v>
      </c>
      <c r="C276" s="32">
        <f>D276+E276+F276+G276+H276+I276+J276</f>
        <v>6513.6</v>
      </c>
      <c r="D276" s="32">
        <v>800</v>
      </c>
      <c r="E276" s="32">
        <v>840</v>
      </c>
      <c r="F276" s="32">
        <v>882</v>
      </c>
      <c r="G276" s="32">
        <v>926.1</v>
      </c>
      <c r="H276" s="32">
        <v>972.4</v>
      </c>
      <c r="I276" s="32">
        <v>1021</v>
      </c>
      <c r="J276" s="32">
        <v>1072.0999999999999</v>
      </c>
      <c r="K276" s="33"/>
    </row>
    <row r="277" spans="1:11" x14ac:dyDescent="0.25">
      <c r="A277" s="27">
        <v>4</v>
      </c>
      <c r="B277" s="31" t="s">
        <v>11</v>
      </c>
      <c r="C277" s="32"/>
      <c r="D277" s="32"/>
      <c r="E277" s="32"/>
      <c r="F277" s="32"/>
      <c r="G277" s="32"/>
      <c r="H277" s="32"/>
      <c r="I277" s="32"/>
      <c r="J277" s="32"/>
      <c r="K277" s="42"/>
    </row>
    <row r="278" spans="1:11" ht="64.5" x14ac:dyDescent="0.25">
      <c r="A278" s="27"/>
      <c r="B278" s="41" t="s">
        <v>63</v>
      </c>
      <c r="C278" s="38">
        <f>SUM(C279:C282)</f>
        <v>10850</v>
      </c>
      <c r="D278" s="38">
        <f>SUM(D279:D282)</f>
        <v>1400</v>
      </c>
      <c r="E278" s="38">
        <f t="shared" ref="E278:J278" si="57">SUM(E279:E282)</f>
        <v>1450</v>
      </c>
      <c r="F278" s="38">
        <f t="shared" si="57"/>
        <v>1500</v>
      </c>
      <c r="G278" s="38">
        <f t="shared" si="57"/>
        <v>1550</v>
      </c>
      <c r="H278" s="38">
        <f t="shared" si="57"/>
        <v>1600</v>
      </c>
      <c r="I278" s="38">
        <f t="shared" si="57"/>
        <v>1650</v>
      </c>
      <c r="J278" s="38">
        <f t="shared" si="57"/>
        <v>1700</v>
      </c>
      <c r="K278" s="39" t="s">
        <v>61</v>
      </c>
    </row>
    <row r="279" spans="1:11" x14ac:dyDescent="0.25">
      <c r="A279" s="27">
        <f>A278+1</f>
        <v>1</v>
      </c>
      <c r="B279" s="31" t="s">
        <v>8</v>
      </c>
      <c r="C279" s="32"/>
      <c r="D279" s="32"/>
      <c r="E279" s="32"/>
      <c r="F279" s="32"/>
      <c r="G279" s="32"/>
      <c r="H279" s="32"/>
      <c r="I279" s="32"/>
      <c r="J279" s="32"/>
      <c r="K279" s="33"/>
    </row>
    <row r="280" spans="1:11" x14ac:dyDescent="0.25">
      <c r="A280" s="27">
        <f>A279+1</f>
        <v>2</v>
      </c>
      <c r="B280" s="31" t="s">
        <v>9</v>
      </c>
      <c r="C280" s="32"/>
      <c r="D280" s="32"/>
      <c r="E280" s="32"/>
      <c r="F280" s="32"/>
      <c r="G280" s="32"/>
      <c r="H280" s="32"/>
      <c r="I280" s="32"/>
      <c r="J280" s="32"/>
      <c r="K280" s="33"/>
    </row>
    <row r="281" spans="1:11" x14ac:dyDescent="0.25">
      <c r="A281" s="27">
        <v>3</v>
      </c>
      <c r="B281" s="31" t="s">
        <v>10</v>
      </c>
      <c r="C281" s="32">
        <f>D281+E281+F281+G281+H281+I281+J281</f>
        <v>10850</v>
      </c>
      <c r="D281" s="32">
        <v>1400</v>
      </c>
      <c r="E281" s="32">
        <v>1450</v>
      </c>
      <c r="F281" s="32">
        <v>1500</v>
      </c>
      <c r="G281" s="32">
        <v>1550</v>
      </c>
      <c r="H281" s="32">
        <v>1600</v>
      </c>
      <c r="I281" s="32">
        <v>1650</v>
      </c>
      <c r="J281" s="32">
        <v>1700</v>
      </c>
      <c r="K281" s="33"/>
    </row>
    <row r="282" spans="1:11" x14ac:dyDescent="0.25">
      <c r="A282" s="27">
        <v>4</v>
      </c>
      <c r="B282" s="31" t="s">
        <v>11</v>
      </c>
      <c r="C282" s="32"/>
      <c r="D282" s="32"/>
      <c r="E282" s="32"/>
      <c r="F282" s="32"/>
      <c r="G282" s="32"/>
      <c r="H282" s="32"/>
      <c r="I282" s="32"/>
      <c r="J282" s="32"/>
      <c r="K282" s="42"/>
    </row>
    <row r="285" spans="1:11" ht="98.25" customHeight="1" x14ac:dyDescent="0.25">
      <c r="A285" s="1"/>
      <c r="B285" s="2"/>
      <c r="C285" s="3"/>
      <c r="D285" s="4"/>
      <c r="E285" s="4"/>
      <c r="F285" s="4"/>
      <c r="G285" s="3"/>
      <c r="H285" s="3"/>
      <c r="I285" s="3"/>
      <c r="J285" s="62" t="s">
        <v>64</v>
      </c>
      <c r="K285" s="62"/>
    </row>
    <row r="286" spans="1:11" ht="32.25" customHeight="1" x14ac:dyDescent="0.25">
      <c r="A286" s="63" t="s">
        <v>65</v>
      </c>
      <c r="B286" s="64"/>
      <c r="C286" s="64"/>
      <c r="D286" s="64"/>
      <c r="E286" s="64"/>
      <c r="F286" s="64"/>
      <c r="G286" s="64"/>
      <c r="H286" s="64"/>
      <c r="I286" s="64"/>
      <c r="J286" s="64"/>
      <c r="K286" s="64"/>
    </row>
    <row r="287" spans="1:11" x14ac:dyDescent="0.25">
      <c r="A287" s="1"/>
      <c r="B287" s="2"/>
      <c r="C287" s="3"/>
      <c r="D287" s="3"/>
      <c r="E287" s="3"/>
      <c r="F287" s="3"/>
      <c r="G287" s="3"/>
      <c r="H287" s="3"/>
      <c r="I287" s="3"/>
      <c r="J287" s="3"/>
      <c r="K287" s="5"/>
    </row>
    <row r="288" spans="1:11" x14ac:dyDescent="0.25">
      <c r="A288" s="1"/>
      <c r="B288" s="2"/>
      <c r="C288" s="3"/>
      <c r="D288" s="3"/>
      <c r="E288" s="3"/>
      <c r="F288" s="3"/>
      <c r="G288" s="3"/>
      <c r="H288" s="3"/>
      <c r="I288" s="3"/>
      <c r="J288" s="3"/>
      <c r="K288" s="5"/>
    </row>
    <row r="289" spans="1:11" ht="36.75" customHeight="1" x14ac:dyDescent="0.25">
      <c r="A289" s="65" t="s">
        <v>1</v>
      </c>
      <c r="B289" s="67" t="s">
        <v>2</v>
      </c>
      <c r="C289" s="68" t="s">
        <v>3</v>
      </c>
      <c r="D289" s="69"/>
      <c r="E289" s="69"/>
      <c r="F289" s="69"/>
      <c r="G289" s="69"/>
      <c r="H289" s="69"/>
      <c r="I289" s="69"/>
      <c r="J289" s="69"/>
      <c r="K289" s="67" t="s">
        <v>4</v>
      </c>
    </row>
    <row r="290" spans="1:11" ht="73.5" customHeight="1" x14ac:dyDescent="0.25">
      <c r="A290" s="66"/>
      <c r="B290" s="67"/>
      <c r="C290" s="23" t="s">
        <v>5</v>
      </c>
      <c r="D290" s="24">
        <v>2014</v>
      </c>
      <c r="E290" s="24">
        <v>2015</v>
      </c>
      <c r="F290" s="24">
        <v>2016</v>
      </c>
      <c r="G290" s="24">
        <v>2017</v>
      </c>
      <c r="H290" s="24">
        <v>2018</v>
      </c>
      <c r="I290" s="24">
        <v>2019</v>
      </c>
      <c r="J290" s="24">
        <v>2020</v>
      </c>
      <c r="K290" s="67"/>
    </row>
    <row r="291" spans="1:11" x14ac:dyDescent="0.25">
      <c r="A291" s="25">
        <v>1</v>
      </c>
      <c r="B291" s="26" t="s">
        <v>6</v>
      </c>
      <c r="C291" s="23">
        <v>3</v>
      </c>
      <c r="D291" s="24">
        <v>4</v>
      </c>
      <c r="E291" s="24">
        <v>5</v>
      </c>
      <c r="F291" s="24">
        <v>6</v>
      </c>
      <c r="G291" s="24">
        <v>7</v>
      </c>
      <c r="H291" s="24">
        <v>8</v>
      </c>
      <c r="I291" s="24">
        <v>9</v>
      </c>
      <c r="J291" s="24">
        <v>10</v>
      </c>
      <c r="K291" s="24">
        <v>11</v>
      </c>
    </row>
    <row r="292" spans="1:11" ht="43.5" x14ac:dyDescent="0.25">
      <c r="A292" s="27"/>
      <c r="B292" s="28" t="s">
        <v>14</v>
      </c>
      <c r="C292" s="29">
        <f>SUM(D292:J292)</f>
        <v>97759.6</v>
      </c>
      <c r="D292" s="29">
        <f t="shared" ref="D292:J292" si="58">D293+D294+D295+D296</f>
        <v>12006.8</v>
      </c>
      <c r="E292" s="29">
        <f t="shared" si="58"/>
        <v>12607.1</v>
      </c>
      <c r="F292" s="29">
        <f t="shared" si="58"/>
        <v>13237.5</v>
      </c>
      <c r="G292" s="29">
        <f t="shared" si="58"/>
        <v>13899.4</v>
      </c>
      <c r="H292" s="29">
        <f t="shared" si="58"/>
        <v>14594.3</v>
      </c>
      <c r="I292" s="29">
        <f t="shared" si="58"/>
        <v>15324.1</v>
      </c>
      <c r="J292" s="29">
        <f t="shared" si="58"/>
        <v>16090.4</v>
      </c>
      <c r="K292" s="30"/>
    </row>
    <row r="293" spans="1:11" x14ac:dyDescent="0.25">
      <c r="A293" s="27">
        <f>A292+1</f>
        <v>1</v>
      </c>
      <c r="B293" s="31" t="s">
        <v>8</v>
      </c>
      <c r="C293" s="29">
        <f>SUM(D293:J293)</f>
        <v>0</v>
      </c>
      <c r="D293" s="32"/>
      <c r="E293" s="32"/>
      <c r="F293" s="32"/>
      <c r="G293" s="32"/>
      <c r="H293" s="32"/>
      <c r="I293" s="32"/>
      <c r="J293" s="32"/>
      <c r="K293" s="33"/>
    </row>
    <row r="294" spans="1:11" x14ac:dyDescent="0.25">
      <c r="A294" s="27">
        <f>A293+1</f>
        <v>2</v>
      </c>
      <c r="B294" s="31" t="s">
        <v>9</v>
      </c>
      <c r="C294" s="29">
        <f>SUM(D294:J294)</f>
        <v>65191.600000000006</v>
      </c>
      <c r="D294" s="32">
        <f t="shared" ref="D294:J296" si="59">D302</f>
        <v>8006.8</v>
      </c>
      <c r="E294" s="32">
        <f t="shared" si="59"/>
        <v>8407.1</v>
      </c>
      <c r="F294" s="32">
        <f t="shared" si="59"/>
        <v>8827.5</v>
      </c>
      <c r="G294" s="32">
        <f t="shared" si="59"/>
        <v>9268.9</v>
      </c>
      <c r="H294" s="32">
        <f t="shared" si="59"/>
        <v>9732.2999999999993</v>
      </c>
      <c r="I294" s="32">
        <f t="shared" si="59"/>
        <v>10219</v>
      </c>
      <c r="J294" s="32">
        <f t="shared" si="59"/>
        <v>10730</v>
      </c>
      <c r="K294" s="33"/>
    </row>
    <row r="295" spans="1:11" x14ac:dyDescent="0.25">
      <c r="A295" s="27">
        <f>A294+1</f>
        <v>3</v>
      </c>
      <c r="B295" s="31" t="s">
        <v>10</v>
      </c>
      <c r="C295" s="29">
        <f>SUM(D295:J295)</f>
        <v>32568</v>
      </c>
      <c r="D295" s="32">
        <f t="shared" si="59"/>
        <v>4000</v>
      </c>
      <c r="E295" s="32">
        <f t="shared" si="59"/>
        <v>4200</v>
      </c>
      <c r="F295" s="32">
        <f t="shared" si="59"/>
        <v>4410</v>
      </c>
      <c r="G295" s="32">
        <f t="shared" si="59"/>
        <v>4630.5</v>
      </c>
      <c r="H295" s="32">
        <f t="shared" si="59"/>
        <v>4862</v>
      </c>
      <c r="I295" s="32">
        <f t="shared" si="59"/>
        <v>5105.1000000000004</v>
      </c>
      <c r="J295" s="32">
        <f t="shared" si="59"/>
        <v>5360.4</v>
      </c>
      <c r="K295" s="33"/>
    </row>
    <row r="296" spans="1:11" x14ac:dyDescent="0.25">
      <c r="A296" s="27">
        <f>A295+1</f>
        <v>4</v>
      </c>
      <c r="B296" s="31" t="s">
        <v>11</v>
      </c>
      <c r="C296" s="29">
        <f>SUM(D296:J296)</f>
        <v>0</v>
      </c>
      <c r="D296" s="32">
        <f t="shared" si="59"/>
        <v>0</v>
      </c>
      <c r="E296" s="32">
        <f t="shared" si="59"/>
        <v>0</v>
      </c>
      <c r="F296" s="32">
        <f t="shared" si="59"/>
        <v>0</v>
      </c>
      <c r="G296" s="32">
        <f t="shared" si="59"/>
        <v>0</v>
      </c>
      <c r="H296" s="32">
        <f t="shared" si="59"/>
        <v>0</v>
      </c>
      <c r="I296" s="32">
        <f t="shared" si="59"/>
        <v>0</v>
      </c>
      <c r="J296" s="32">
        <f t="shared" si="59"/>
        <v>0</v>
      </c>
      <c r="K296" s="33"/>
    </row>
    <row r="297" spans="1:11" x14ac:dyDescent="0.25">
      <c r="A297" s="27"/>
      <c r="B297" s="34"/>
      <c r="C297" s="32"/>
      <c r="D297" s="32"/>
      <c r="E297" s="32"/>
      <c r="F297" s="32"/>
      <c r="G297" s="32"/>
      <c r="H297" s="32"/>
      <c r="I297" s="32"/>
      <c r="J297" s="32"/>
      <c r="K297" s="33"/>
    </row>
    <row r="298" spans="1:11" ht="18.75" x14ac:dyDescent="0.3">
      <c r="A298" s="27"/>
      <c r="B298" s="58"/>
      <c r="C298" s="59"/>
      <c r="D298" s="59"/>
      <c r="E298" s="59"/>
      <c r="F298" s="59"/>
      <c r="G298" s="59"/>
      <c r="H298" s="59"/>
      <c r="I298" s="59"/>
      <c r="J298" s="59"/>
      <c r="K298" s="60"/>
    </row>
    <row r="299" spans="1:11" x14ac:dyDescent="0.25">
      <c r="A299" s="27"/>
      <c r="B299" s="61" t="s">
        <v>39</v>
      </c>
      <c r="C299" s="61"/>
      <c r="D299" s="61"/>
      <c r="E299" s="61"/>
      <c r="F299" s="61"/>
      <c r="G299" s="61"/>
      <c r="H299" s="61"/>
      <c r="I299" s="61"/>
      <c r="J299" s="61"/>
      <c r="K299" s="61"/>
    </row>
    <row r="300" spans="1:11" ht="29.25" x14ac:dyDescent="0.25">
      <c r="A300" s="27"/>
      <c r="B300" s="28" t="s">
        <v>16</v>
      </c>
      <c r="C300" s="35">
        <f t="shared" ref="C300:C309" si="60">SUM(D300:J300)</f>
        <v>12006.8</v>
      </c>
      <c r="D300" s="35">
        <f>D301+D302+D303+D304</f>
        <v>12006.8</v>
      </c>
      <c r="E300" s="35"/>
      <c r="F300" s="35"/>
      <c r="G300" s="35"/>
      <c r="H300" s="35"/>
      <c r="I300" s="35"/>
      <c r="J300" s="35"/>
      <c r="K300" s="44"/>
    </row>
    <row r="301" spans="1:11" x14ac:dyDescent="0.25">
      <c r="A301" s="27">
        <f>A300+1</f>
        <v>1</v>
      </c>
      <c r="B301" s="31" t="s">
        <v>8</v>
      </c>
      <c r="C301" s="35">
        <f t="shared" si="60"/>
        <v>0</v>
      </c>
      <c r="D301" s="32"/>
      <c r="E301" s="32"/>
      <c r="F301" s="32"/>
      <c r="G301" s="32"/>
      <c r="H301" s="32"/>
      <c r="I301" s="32"/>
      <c r="J301" s="32"/>
      <c r="K301" s="33"/>
    </row>
    <row r="302" spans="1:11" x14ac:dyDescent="0.25">
      <c r="A302" s="27">
        <f>A301+1</f>
        <v>2</v>
      </c>
      <c r="B302" s="31" t="s">
        <v>9</v>
      </c>
      <c r="C302" s="35">
        <f t="shared" si="60"/>
        <v>65191.600000000006</v>
      </c>
      <c r="D302" s="32">
        <f>D307</f>
        <v>8006.8</v>
      </c>
      <c r="E302" s="32">
        <f t="shared" ref="E302:J303" si="61">E307</f>
        <v>8407.1</v>
      </c>
      <c r="F302" s="32">
        <f t="shared" si="61"/>
        <v>8827.5</v>
      </c>
      <c r="G302" s="32">
        <f t="shared" si="61"/>
        <v>9268.9</v>
      </c>
      <c r="H302" s="32">
        <f t="shared" si="61"/>
        <v>9732.2999999999993</v>
      </c>
      <c r="I302" s="32">
        <f t="shared" si="61"/>
        <v>10219</v>
      </c>
      <c r="J302" s="32">
        <f t="shared" si="61"/>
        <v>10730</v>
      </c>
      <c r="K302" s="33"/>
    </row>
    <row r="303" spans="1:11" x14ac:dyDescent="0.25">
      <c r="A303" s="27">
        <f>A302+1</f>
        <v>3</v>
      </c>
      <c r="B303" s="31" t="s">
        <v>10</v>
      </c>
      <c r="C303" s="35">
        <f t="shared" si="60"/>
        <v>32568</v>
      </c>
      <c r="D303" s="32">
        <f>D308</f>
        <v>4000</v>
      </c>
      <c r="E303" s="32">
        <f t="shared" si="61"/>
        <v>4200</v>
      </c>
      <c r="F303" s="32">
        <f t="shared" si="61"/>
        <v>4410</v>
      </c>
      <c r="G303" s="32">
        <f t="shared" si="61"/>
        <v>4630.5</v>
      </c>
      <c r="H303" s="32">
        <f t="shared" si="61"/>
        <v>4862</v>
      </c>
      <c r="I303" s="32">
        <f t="shared" si="61"/>
        <v>5105.1000000000004</v>
      </c>
      <c r="J303" s="32">
        <f t="shared" si="61"/>
        <v>5360.4</v>
      </c>
      <c r="K303" s="33"/>
    </row>
    <row r="304" spans="1:11" x14ac:dyDescent="0.25">
      <c r="A304" s="27">
        <f>A303+1</f>
        <v>4</v>
      </c>
      <c r="B304" s="31" t="s">
        <v>11</v>
      </c>
      <c r="C304" s="35">
        <f t="shared" si="60"/>
        <v>0</v>
      </c>
      <c r="D304" s="32"/>
      <c r="E304" s="32"/>
      <c r="F304" s="32"/>
      <c r="G304" s="32"/>
      <c r="H304" s="32"/>
      <c r="I304" s="32"/>
      <c r="J304" s="32"/>
      <c r="K304" s="33"/>
    </row>
    <row r="305" spans="1:11" ht="38.25" x14ac:dyDescent="0.25">
      <c r="A305" s="27"/>
      <c r="B305" s="45" t="s">
        <v>66</v>
      </c>
      <c r="C305" s="43">
        <f t="shared" si="60"/>
        <v>97759.6</v>
      </c>
      <c r="D305" s="43">
        <f t="shared" ref="D305:J305" si="62">SUM(D307:D309)</f>
        <v>12006.8</v>
      </c>
      <c r="E305" s="43">
        <f t="shared" si="62"/>
        <v>12607.1</v>
      </c>
      <c r="F305" s="43">
        <f t="shared" si="62"/>
        <v>13237.5</v>
      </c>
      <c r="G305" s="43">
        <f t="shared" si="62"/>
        <v>13899.4</v>
      </c>
      <c r="H305" s="43">
        <f t="shared" si="62"/>
        <v>14594.3</v>
      </c>
      <c r="I305" s="43">
        <f t="shared" si="62"/>
        <v>15324.1</v>
      </c>
      <c r="J305" s="43">
        <f t="shared" si="62"/>
        <v>16090.4</v>
      </c>
      <c r="K305" s="39" t="s">
        <v>67</v>
      </c>
    </row>
    <row r="306" spans="1:11" x14ac:dyDescent="0.25">
      <c r="A306" s="27">
        <v>1</v>
      </c>
      <c r="B306" s="31" t="s">
        <v>8</v>
      </c>
      <c r="C306" s="43">
        <f t="shared" si="60"/>
        <v>0</v>
      </c>
      <c r="D306" s="32"/>
      <c r="E306" s="32"/>
      <c r="F306" s="32"/>
      <c r="G306" s="32"/>
      <c r="H306" s="32"/>
      <c r="I306" s="32"/>
      <c r="J306" s="32"/>
      <c r="K306" s="33"/>
    </row>
    <row r="307" spans="1:11" x14ac:dyDescent="0.25">
      <c r="A307" s="27">
        <v>2</v>
      </c>
      <c r="B307" s="31" t="s">
        <v>9</v>
      </c>
      <c r="C307" s="43">
        <f t="shared" si="60"/>
        <v>65191.600000000006</v>
      </c>
      <c r="D307" s="32">
        <v>8006.8</v>
      </c>
      <c r="E307" s="32">
        <v>8407.1</v>
      </c>
      <c r="F307" s="32">
        <v>8827.5</v>
      </c>
      <c r="G307" s="32">
        <v>9268.9</v>
      </c>
      <c r="H307" s="32">
        <v>9732.2999999999993</v>
      </c>
      <c r="I307" s="32">
        <v>10219</v>
      </c>
      <c r="J307" s="32">
        <v>10730</v>
      </c>
      <c r="K307" s="40"/>
    </row>
    <row r="308" spans="1:11" x14ac:dyDescent="0.25">
      <c r="A308" s="27">
        <v>3</v>
      </c>
      <c r="B308" s="31" t="s">
        <v>10</v>
      </c>
      <c r="C308" s="43">
        <f t="shared" si="60"/>
        <v>32568</v>
      </c>
      <c r="D308" s="32">
        <v>4000</v>
      </c>
      <c r="E308" s="32">
        <v>4200</v>
      </c>
      <c r="F308" s="32">
        <v>4410</v>
      </c>
      <c r="G308" s="32">
        <v>4630.5</v>
      </c>
      <c r="H308" s="32">
        <v>4862</v>
      </c>
      <c r="I308" s="32">
        <v>5105.1000000000004</v>
      </c>
      <c r="J308" s="32">
        <v>5360.4</v>
      </c>
      <c r="K308" s="33"/>
    </row>
    <row r="309" spans="1:11" x14ac:dyDescent="0.25">
      <c r="A309" s="27">
        <v>4</v>
      </c>
      <c r="B309" s="31" t="s">
        <v>11</v>
      </c>
      <c r="C309" s="43">
        <f t="shared" si="60"/>
        <v>0</v>
      </c>
      <c r="D309" s="32"/>
      <c r="E309" s="32"/>
      <c r="F309" s="32"/>
      <c r="G309" s="32"/>
      <c r="H309" s="32"/>
      <c r="I309" s="32"/>
      <c r="J309" s="32"/>
      <c r="K309" s="33"/>
    </row>
    <row r="311" spans="1:11" ht="101.25" customHeight="1" x14ac:dyDescent="0.25">
      <c r="A311" s="1"/>
      <c r="B311" s="2"/>
      <c r="C311" s="3"/>
      <c r="D311" s="4"/>
      <c r="E311" s="4"/>
      <c r="F311" s="4"/>
      <c r="G311" s="3"/>
      <c r="H311" s="3"/>
      <c r="I311" s="3"/>
      <c r="J311" s="62" t="s">
        <v>68</v>
      </c>
      <c r="K311" s="62"/>
    </row>
    <row r="312" spans="1:11" ht="32.25" customHeight="1" x14ac:dyDescent="0.25">
      <c r="A312" s="63" t="s">
        <v>69</v>
      </c>
      <c r="B312" s="64"/>
      <c r="C312" s="64"/>
      <c r="D312" s="64"/>
      <c r="E312" s="64"/>
      <c r="F312" s="64"/>
      <c r="G312" s="64"/>
      <c r="H312" s="64"/>
      <c r="I312" s="64"/>
      <c r="J312" s="64"/>
      <c r="K312" s="64"/>
    </row>
    <row r="313" spans="1:11" x14ac:dyDescent="0.25">
      <c r="A313" s="1"/>
      <c r="B313" s="2"/>
      <c r="C313" s="3"/>
      <c r="D313" s="3"/>
      <c r="E313" s="3"/>
      <c r="F313" s="3"/>
      <c r="G313" s="3"/>
      <c r="H313" s="3"/>
      <c r="I313" s="3"/>
      <c r="J313" s="3"/>
      <c r="K313" s="5"/>
    </row>
    <row r="314" spans="1:11" x14ac:dyDescent="0.25">
      <c r="A314" s="1"/>
      <c r="B314" s="2"/>
      <c r="C314" s="3"/>
      <c r="D314" s="3"/>
      <c r="E314" s="3"/>
      <c r="F314" s="3"/>
      <c r="G314" s="3"/>
      <c r="H314" s="3"/>
      <c r="I314" s="3"/>
      <c r="J314" s="3"/>
      <c r="K314" s="5"/>
    </row>
    <row r="315" spans="1:11" ht="29.25" customHeight="1" x14ac:dyDescent="0.25">
      <c r="A315" s="65" t="s">
        <v>1</v>
      </c>
      <c r="B315" s="67" t="s">
        <v>2</v>
      </c>
      <c r="C315" s="68" t="s">
        <v>3</v>
      </c>
      <c r="D315" s="69"/>
      <c r="E315" s="69"/>
      <c r="F315" s="69"/>
      <c r="G315" s="69"/>
      <c r="H315" s="69"/>
      <c r="I315" s="69"/>
      <c r="J315" s="69"/>
      <c r="K315" s="67" t="s">
        <v>4</v>
      </c>
    </row>
    <row r="316" spans="1:11" ht="76.5" customHeight="1" x14ac:dyDescent="0.25">
      <c r="A316" s="66"/>
      <c r="B316" s="67"/>
      <c r="C316" s="23" t="s">
        <v>5</v>
      </c>
      <c r="D316" s="24">
        <v>2014</v>
      </c>
      <c r="E316" s="24">
        <v>2015</v>
      </c>
      <c r="F316" s="24">
        <v>2016</v>
      </c>
      <c r="G316" s="24">
        <v>2017</v>
      </c>
      <c r="H316" s="24">
        <v>2018</v>
      </c>
      <c r="I316" s="24">
        <v>2019</v>
      </c>
      <c r="J316" s="24">
        <v>2020</v>
      </c>
      <c r="K316" s="67"/>
    </row>
    <row r="317" spans="1:11" x14ac:dyDescent="0.25">
      <c r="A317" s="25">
        <v>1</v>
      </c>
      <c r="B317" s="26" t="s">
        <v>6</v>
      </c>
      <c r="C317" s="23">
        <v>3</v>
      </c>
      <c r="D317" s="24">
        <v>4</v>
      </c>
      <c r="E317" s="24">
        <v>5</v>
      </c>
      <c r="F317" s="24">
        <v>6</v>
      </c>
      <c r="G317" s="24">
        <v>7</v>
      </c>
      <c r="H317" s="24">
        <v>8</v>
      </c>
      <c r="I317" s="24">
        <v>9</v>
      </c>
      <c r="J317" s="24">
        <v>10</v>
      </c>
      <c r="K317" s="24">
        <v>11</v>
      </c>
    </row>
    <row r="318" spans="1:11" ht="43.5" x14ac:dyDescent="0.25">
      <c r="A318" s="27"/>
      <c r="B318" s="28" t="s">
        <v>14</v>
      </c>
      <c r="C318" s="29">
        <f>C319+C320+C321+C322</f>
        <v>7354</v>
      </c>
      <c r="D318" s="29">
        <f t="shared" ref="D318:J318" si="63">D319+D320+D321+D322</f>
        <v>604</v>
      </c>
      <c r="E318" s="29">
        <f t="shared" si="63"/>
        <v>1000</v>
      </c>
      <c r="F318" s="29">
        <f t="shared" si="63"/>
        <v>1050</v>
      </c>
      <c r="G318" s="29">
        <f t="shared" si="63"/>
        <v>1100</v>
      </c>
      <c r="H318" s="29">
        <f t="shared" si="63"/>
        <v>1150</v>
      </c>
      <c r="I318" s="29">
        <f t="shared" si="63"/>
        <v>1200</v>
      </c>
      <c r="J318" s="29">
        <f t="shared" si="63"/>
        <v>1250</v>
      </c>
      <c r="K318" s="30"/>
    </row>
    <row r="319" spans="1:11" x14ac:dyDescent="0.25">
      <c r="A319" s="27">
        <f>A318+1</f>
        <v>1</v>
      </c>
      <c r="B319" s="31" t="s">
        <v>8</v>
      </c>
      <c r="C319" s="32">
        <f>C327</f>
        <v>0</v>
      </c>
      <c r="D319" s="32"/>
      <c r="E319" s="32"/>
      <c r="F319" s="32"/>
      <c r="G319" s="32"/>
      <c r="H319" s="32"/>
      <c r="I319" s="32"/>
      <c r="J319" s="32"/>
      <c r="K319" s="33"/>
    </row>
    <row r="320" spans="1:11" x14ac:dyDescent="0.25">
      <c r="A320" s="27">
        <f>A319+1</f>
        <v>2</v>
      </c>
      <c r="B320" s="31" t="s">
        <v>9</v>
      </c>
      <c r="C320" s="32">
        <f>C328</f>
        <v>3677</v>
      </c>
      <c r="D320" s="32">
        <f t="shared" ref="D320:J322" si="64">D328</f>
        <v>302</v>
      </c>
      <c r="E320" s="32">
        <f t="shared" si="64"/>
        <v>500</v>
      </c>
      <c r="F320" s="32">
        <f t="shared" si="64"/>
        <v>525</v>
      </c>
      <c r="G320" s="32">
        <f t="shared" si="64"/>
        <v>550</v>
      </c>
      <c r="H320" s="32">
        <f t="shared" si="64"/>
        <v>575</v>
      </c>
      <c r="I320" s="32">
        <f t="shared" si="64"/>
        <v>600</v>
      </c>
      <c r="J320" s="32">
        <f t="shared" si="64"/>
        <v>625</v>
      </c>
      <c r="K320" s="33"/>
    </row>
    <row r="321" spans="1:11" x14ac:dyDescent="0.25">
      <c r="A321" s="27">
        <f>A320+1</f>
        <v>3</v>
      </c>
      <c r="B321" s="31" t="s">
        <v>10</v>
      </c>
      <c r="C321" s="32">
        <f>C329</f>
        <v>3677</v>
      </c>
      <c r="D321" s="32">
        <f t="shared" si="64"/>
        <v>302</v>
      </c>
      <c r="E321" s="32">
        <f t="shared" si="64"/>
        <v>500</v>
      </c>
      <c r="F321" s="32">
        <f t="shared" si="64"/>
        <v>525</v>
      </c>
      <c r="G321" s="32">
        <f t="shared" si="64"/>
        <v>550</v>
      </c>
      <c r="H321" s="32">
        <f t="shared" si="64"/>
        <v>575</v>
      </c>
      <c r="I321" s="32">
        <f t="shared" si="64"/>
        <v>600</v>
      </c>
      <c r="J321" s="32">
        <f t="shared" si="64"/>
        <v>625</v>
      </c>
      <c r="K321" s="33"/>
    </row>
    <row r="322" spans="1:11" x14ac:dyDescent="0.25">
      <c r="A322" s="27">
        <f>A321+1</f>
        <v>4</v>
      </c>
      <c r="B322" s="31" t="s">
        <v>11</v>
      </c>
      <c r="C322" s="32">
        <f>C330</f>
        <v>0</v>
      </c>
      <c r="D322" s="32">
        <f t="shared" si="64"/>
        <v>0</v>
      </c>
      <c r="E322" s="32">
        <f t="shared" si="64"/>
        <v>0</v>
      </c>
      <c r="F322" s="32">
        <f t="shared" si="64"/>
        <v>0</v>
      </c>
      <c r="G322" s="32">
        <f t="shared" si="64"/>
        <v>0</v>
      </c>
      <c r="H322" s="32">
        <f t="shared" si="64"/>
        <v>0</v>
      </c>
      <c r="I322" s="32">
        <f t="shared" si="64"/>
        <v>0</v>
      </c>
      <c r="J322" s="32">
        <f t="shared" si="64"/>
        <v>0</v>
      </c>
      <c r="K322" s="33"/>
    </row>
    <row r="323" spans="1:11" x14ac:dyDescent="0.25">
      <c r="A323" s="27"/>
      <c r="B323" s="34"/>
      <c r="C323" s="32"/>
      <c r="D323" s="32"/>
      <c r="E323" s="32"/>
      <c r="F323" s="32"/>
      <c r="G323" s="32"/>
      <c r="H323" s="32"/>
      <c r="I323" s="32"/>
      <c r="J323" s="32"/>
      <c r="K323" s="33"/>
    </row>
    <row r="324" spans="1:11" ht="18.75" x14ac:dyDescent="0.3">
      <c r="A324" s="27"/>
      <c r="B324" s="58"/>
      <c r="C324" s="59"/>
      <c r="D324" s="59"/>
      <c r="E324" s="59"/>
      <c r="F324" s="59"/>
      <c r="G324" s="59"/>
      <c r="H324" s="59"/>
      <c r="I324" s="59"/>
      <c r="J324" s="59"/>
      <c r="K324" s="60"/>
    </row>
    <row r="325" spans="1:11" x14ac:dyDescent="0.25">
      <c r="A325" s="27"/>
      <c r="B325" s="61" t="s">
        <v>39</v>
      </c>
      <c r="C325" s="61"/>
      <c r="D325" s="61"/>
      <c r="E325" s="61"/>
      <c r="F325" s="61"/>
      <c r="G325" s="61"/>
      <c r="H325" s="61"/>
      <c r="I325" s="61"/>
      <c r="J325" s="61"/>
      <c r="K325" s="61"/>
    </row>
    <row r="326" spans="1:11" ht="29.25" x14ac:dyDescent="0.25">
      <c r="A326" s="27"/>
      <c r="B326" s="28" t="s">
        <v>16</v>
      </c>
      <c r="C326" s="35">
        <f>C327+C328+C329+C330</f>
        <v>7354</v>
      </c>
      <c r="D326" s="35">
        <f t="shared" ref="D326:J326" si="65">D327+D328+D329+D330</f>
        <v>604</v>
      </c>
      <c r="E326" s="35">
        <f t="shared" si="65"/>
        <v>1000</v>
      </c>
      <c r="F326" s="35">
        <f t="shared" si="65"/>
        <v>1050</v>
      </c>
      <c r="G326" s="35">
        <f t="shared" si="65"/>
        <v>1100</v>
      </c>
      <c r="H326" s="35">
        <f t="shared" si="65"/>
        <v>1150</v>
      </c>
      <c r="I326" s="35">
        <f t="shared" si="65"/>
        <v>1200</v>
      </c>
      <c r="J326" s="35">
        <f t="shared" si="65"/>
        <v>1250</v>
      </c>
      <c r="K326" s="44"/>
    </row>
    <row r="327" spans="1:11" x14ac:dyDescent="0.25">
      <c r="A327" s="27">
        <f>A326+1</f>
        <v>1</v>
      </c>
      <c r="B327" s="31" t="s">
        <v>8</v>
      </c>
      <c r="C327" s="32"/>
      <c r="D327" s="32"/>
      <c r="E327" s="32"/>
      <c r="F327" s="32"/>
      <c r="G327" s="32"/>
      <c r="H327" s="32"/>
      <c r="I327" s="32"/>
      <c r="J327" s="32"/>
      <c r="K327" s="33"/>
    </row>
    <row r="328" spans="1:11" x14ac:dyDescent="0.25">
      <c r="A328" s="27">
        <f>A327+1</f>
        <v>2</v>
      </c>
      <c r="B328" s="31" t="s">
        <v>9</v>
      </c>
      <c r="C328" s="32">
        <f>SUM(D328:J328)</f>
        <v>3677</v>
      </c>
      <c r="D328" s="32">
        <f>D333</f>
        <v>302</v>
      </c>
      <c r="E328" s="32">
        <f t="shared" ref="E328:J329" si="66">E333</f>
        <v>500</v>
      </c>
      <c r="F328" s="32">
        <f t="shared" si="66"/>
        <v>525</v>
      </c>
      <c r="G328" s="32">
        <f t="shared" si="66"/>
        <v>550</v>
      </c>
      <c r="H328" s="32">
        <f t="shared" si="66"/>
        <v>575</v>
      </c>
      <c r="I328" s="32">
        <f t="shared" si="66"/>
        <v>600</v>
      </c>
      <c r="J328" s="32">
        <f t="shared" si="66"/>
        <v>625</v>
      </c>
      <c r="K328" s="33"/>
    </row>
    <row r="329" spans="1:11" x14ac:dyDescent="0.25">
      <c r="A329" s="27">
        <f>A328+1</f>
        <v>3</v>
      </c>
      <c r="B329" s="31" t="s">
        <v>10</v>
      </c>
      <c r="C329" s="32">
        <f>SUM(D329:J329)</f>
        <v>3677</v>
      </c>
      <c r="D329" s="32">
        <f>D334</f>
        <v>302</v>
      </c>
      <c r="E329" s="32">
        <f t="shared" si="66"/>
        <v>500</v>
      </c>
      <c r="F329" s="32">
        <f t="shared" si="66"/>
        <v>525</v>
      </c>
      <c r="G329" s="32">
        <f t="shared" si="66"/>
        <v>550</v>
      </c>
      <c r="H329" s="32">
        <f t="shared" si="66"/>
        <v>575</v>
      </c>
      <c r="I329" s="32">
        <f t="shared" si="66"/>
        <v>600</v>
      </c>
      <c r="J329" s="32">
        <f t="shared" si="66"/>
        <v>625</v>
      </c>
      <c r="K329" s="33"/>
    </row>
    <row r="330" spans="1:11" x14ac:dyDescent="0.25">
      <c r="A330" s="27">
        <f>A329+1</f>
        <v>4</v>
      </c>
      <c r="B330" s="31" t="s">
        <v>11</v>
      </c>
      <c r="C330" s="32"/>
      <c r="D330" s="32"/>
      <c r="E330" s="32"/>
      <c r="F330" s="32"/>
      <c r="G330" s="32"/>
      <c r="H330" s="32"/>
      <c r="I330" s="32"/>
      <c r="J330" s="32"/>
      <c r="K330" s="33"/>
    </row>
    <row r="331" spans="1:11" ht="63" x14ac:dyDescent="0.25">
      <c r="A331" s="27"/>
      <c r="B331" s="50" t="s">
        <v>70</v>
      </c>
      <c r="C331" s="38">
        <f>SUM(C333:C335)</f>
        <v>7354</v>
      </c>
      <c r="D331" s="38">
        <f t="shared" ref="D331:J331" si="67">SUM(D333:D335)</f>
        <v>604</v>
      </c>
      <c r="E331" s="38">
        <f t="shared" si="67"/>
        <v>1000</v>
      </c>
      <c r="F331" s="38">
        <f t="shared" si="67"/>
        <v>1050</v>
      </c>
      <c r="G331" s="38">
        <f t="shared" si="67"/>
        <v>1100</v>
      </c>
      <c r="H331" s="38">
        <f t="shared" si="67"/>
        <v>1150</v>
      </c>
      <c r="I331" s="38">
        <f t="shared" si="67"/>
        <v>1200</v>
      </c>
      <c r="J331" s="38">
        <f t="shared" si="67"/>
        <v>1250</v>
      </c>
      <c r="K331" s="39" t="s">
        <v>71</v>
      </c>
    </row>
    <row r="332" spans="1:11" x14ac:dyDescent="0.25">
      <c r="A332" s="27">
        <v>1</v>
      </c>
      <c r="B332" s="31" t="s">
        <v>8</v>
      </c>
      <c r="C332" s="32"/>
      <c r="D332" s="32"/>
      <c r="E332" s="32"/>
      <c r="F332" s="32"/>
      <c r="G332" s="32"/>
      <c r="H332" s="32"/>
      <c r="I332" s="32"/>
      <c r="J332" s="32"/>
      <c r="K332" s="33"/>
    </row>
    <row r="333" spans="1:11" x14ac:dyDescent="0.25">
      <c r="A333" s="27">
        <v>2</v>
      </c>
      <c r="B333" s="31" t="s">
        <v>9</v>
      </c>
      <c r="C333" s="32">
        <f>SUM(D333:J333)</f>
        <v>3677</v>
      </c>
      <c r="D333" s="32">
        <v>302</v>
      </c>
      <c r="E333" s="32">
        <v>500</v>
      </c>
      <c r="F333" s="32">
        <v>525</v>
      </c>
      <c r="G333" s="32">
        <v>550</v>
      </c>
      <c r="H333" s="32">
        <v>575</v>
      </c>
      <c r="I333" s="32">
        <v>600</v>
      </c>
      <c r="J333" s="32">
        <v>625</v>
      </c>
      <c r="K333" s="40"/>
    </row>
    <row r="334" spans="1:11" x14ac:dyDescent="0.25">
      <c r="A334" s="27">
        <v>3</v>
      </c>
      <c r="B334" s="31" t="s">
        <v>10</v>
      </c>
      <c r="C334" s="32">
        <f>SUM(D334:J334)</f>
        <v>3677</v>
      </c>
      <c r="D334" s="32">
        <v>302</v>
      </c>
      <c r="E334" s="32">
        <v>500</v>
      </c>
      <c r="F334" s="32">
        <v>525</v>
      </c>
      <c r="G334" s="32">
        <v>550</v>
      </c>
      <c r="H334" s="32">
        <v>575</v>
      </c>
      <c r="I334" s="32">
        <v>600</v>
      </c>
      <c r="J334" s="32">
        <v>625</v>
      </c>
      <c r="K334" s="33"/>
    </row>
    <row r="335" spans="1:11" x14ac:dyDescent="0.25">
      <c r="A335" s="27">
        <v>4</v>
      </c>
      <c r="B335" s="31" t="s">
        <v>11</v>
      </c>
      <c r="C335" s="32"/>
      <c r="D335" s="32"/>
      <c r="E335" s="32"/>
      <c r="F335" s="32"/>
      <c r="G335" s="32"/>
      <c r="H335" s="32"/>
      <c r="I335" s="32"/>
      <c r="J335" s="32"/>
      <c r="K335" s="33"/>
    </row>
    <row r="338" spans="1:11" ht="108" customHeight="1" x14ac:dyDescent="0.25">
      <c r="A338" s="1"/>
      <c r="B338" s="2"/>
      <c r="C338" s="3"/>
      <c r="D338" s="4"/>
      <c r="E338" s="4"/>
      <c r="F338" s="4"/>
      <c r="G338" s="3"/>
      <c r="H338" s="3"/>
      <c r="I338" s="3"/>
      <c r="J338" s="62" t="s">
        <v>72</v>
      </c>
      <c r="K338" s="62"/>
    </row>
    <row r="339" spans="1:11" ht="36" customHeight="1" x14ac:dyDescent="0.25">
      <c r="A339" s="63" t="s">
        <v>73</v>
      </c>
      <c r="B339" s="64"/>
      <c r="C339" s="64"/>
      <c r="D339" s="64"/>
      <c r="E339" s="64"/>
      <c r="F339" s="64"/>
      <c r="G339" s="64"/>
      <c r="H339" s="64"/>
      <c r="I339" s="64"/>
      <c r="J339" s="64"/>
      <c r="K339" s="64"/>
    </row>
    <row r="340" spans="1:11" x14ac:dyDescent="0.25">
      <c r="A340" s="1"/>
      <c r="B340" s="2"/>
      <c r="C340" s="3"/>
      <c r="D340" s="3"/>
      <c r="E340" s="3"/>
      <c r="F340" s="3"/>
      <c r="G340" s="3"/>
      <c r="H340" s="3"/>
      <c r="I340" s="3"/>
      <c r="J340" s="3"/>
      <c r="K340" s="5"/>
    </row>
    <row r="341" spans="1:11" x14ac:dyDescent="0.25">
      <c r="A341" s="1"/>
      <c r="B341" s="2"/>
      <c r="C341" s="3"/>
      <c r="D341" s="3"/>
      <c r="E341" s="3"/>
      <c r="F341" s="3"/>
      <c r="G341" s="3"/>
      <c r="H341" s="3"/>
      <c r="I341" s="3"/>
      <c r="J341" s="3"/>
      <c r="K341" s="5"/>
    </row>
    <row r="342" spans="1:11" ht="29.25" customHeight="1" x14ac:dyDescent="0.25">
      <c r="A342" s="65" t="s">
        <v>1</v>
      </c>
      <c r="B342" s="67" t="s">
        <v>2</v>
      </c>
      <c r="C342" s="68" t="s">
        <v>3</v>
      </c>
      <c r="D342" s="69"/>
      <c r="E342" s="69"/>
      <c r="F342" s="69"/>
      <c r="G342" s="69"/>
      <c r="H342" s="69"/>
      <c r="I342" s="69"/>
      <c r="J342" s="69"/>
      <c r="K342" s="67" t="s">
        <v>4</v>
      </c>
    </row>
    <row r="343" spans="1:11" ht="82.5" customHeight="1" x14ac:dyDescent="0.25">
      <c r="A343" s="66"/>
      <c r="B343" s="67"/>
      <c r="C343" s="23" t="s">
        <v>5</v>
      </c>
      <c r="D343" s="24">
        <v>2014</v>
      </c>
      <c r="E343" s="24">
        <v>2015</v>
      </c>
      <c r="F343" s="24">
        <v>2016</v>
      </c>
      <c r="G343" s="24">
        <v>2017</v>
      </c>
      <c r="H343" s="24">
        <v>2018</v>
      </c>
      <c r="I343" s="24">
        <v>2019</v>
      </c>
      <c r="J343" s="24">
        <v>2020</v>
      </c>
      <c r="K343" s="67"/>
    </row>
    <row r="344" spans="1:11" x14ac:dyDescent="0.25">
      <c r="A344" s="25">
        <v>1</v>
      </c>
      <c r="B344" s="26" t="s">
        <v>6</v>
      </c>
      <c r="C344" s="23">
        <v>3</v>
      </c>
      <c r="D344" s="24">
        <v>4</v>
      </c>
      <c r="E344" s="24">
        <v>5</v>
      </c>
      <c r="F344" s="24">
        <v>6</v>
      </c>
      <c r="G344" s="24">
        <v>7</v>
      </c>
      <c r="H344" s="24">
        <v>8</v>
      </c>
      <c r="I344" s="24">
        <v>9</v>
      </c>
      <c r="J344" s="24">
        <v>10</v>
      </c>
      <c r="K344" s="24">
        <v>11</v>
      </c>
    </row>
    <row r="345" spans="1:11" ht="43.5" x14ac:dyDescent="0.25">
      <c r="A345" s="27"/>
      <c r="B345" s="28" t="s">
        <v>14</v>
      </c>
      <c r="C345" s="29">
        <f>C346+C347+C348+C349</f>
        <v>4194.5</v>
      </c>
      <c r="D345" s="29">
        <f t="shared" ref="D345:J345" si="68">D346+D347+D348+D349</f>
        <v>369.5</v>
      </c>
      <c r="E345" s="29">
        <f t="shared" si="68"/>
        <v>450</v>
      </c>
      <c r="F345" s="29">
        <f t="shared" si="68"/>
        <v>525</v>
      </c>
      <c r="G345" s="29">
        <f t="shared" si="68"/>
        <v>600</v>
      </c>
      <c r="H345" s="29">
        <f t="shared" si="68"/>
        <v>675</v>
      </c>
      <c r="I345" s="29">
        <f t="shared" si="68"/>
        <v>750</v>
      </c>
      <c r="J345" s="29">
        <f t="shared" si="68"/>
        <v>825</v>
      </c>
      <c r="K345" s="30"/>
    </row>
    <row r="346" spans="1:11" x14ac:dyDescent="0.25">
      <c r="A346" s="27">
        <f>A345+1</f>
        <v>1</v>
      </c>
      <c r="B346" s="31" t="s">
        <v>8</v>
      </c>
      <c r="C346" s="32">
        <f>C354</f>
        <v>0</v>
      </c>
      <c r="D346" s="32"/>
      <c r="E346" s="32"/>
      <c r="F346" s="32"/>
      <c r="G346" s="32"/>
      <c r="H346" s="32"/>
      <c r="I346" s="32"/>
      <c r="J346" s="32"/>
      <c r="K346" s="33"/>
    </row>
    <row r="347" spans="1:11" x14ac:dyDescent="0.25">
      <c r="A347" s="27">
        <f>A346+1</f>
        <v>2</v>
      </c>
      <c r="B347" s="31" t="s">
        <v>9</v>
      </c>
      <c r="C347" s="32">
        <f>C355</f>
        <v>1374.5</v>
      </c>
      <c r="D347" s="32">
        <f t="shared" ref="D347:J349" si="69">D355</f>
        <v>99.5</v>
      </c>
      <c r="E347" s="32">
        <f t="shared" si="69"/>
        <v>150</v>
      </c>
      <c r="F347" s="32">
        <f t="shared" si="69"/>
        <v>175</v>
      </c>
      <c r="G347" s="32">
        <f t="shared" si="69"/>
        <v>200</v>
      </c>
      <c r="H347" s="32">
        <f t="shared" si="69"/>
        <v>225</v>
      </c>
      <c r="I347" s="32">
        <f t="shared" si="69"/>
        <v>250</v>
      </c>
      <c r="J347" s="32">
        <f t="shared" si="69"/>
        <v>275</v>
      </c>
      <c r="K347" s="33"/>
    </row>
    <row r="348" spans="1:11" x14ac:dyDescent="0.25">
      <c r="A348" s="27">
        <f>A347+1</f>
        <v>3</v>
      </c>
      <c r="B348" s="31" t="s">
        <v>10</v>
      </c>
      <c r="C348" s="32">
        <f>C356</f>
        <v>2820</v>
      </c>
      <c r="D348" s="32">
        <f t="shared" si="69"/>
        <v>270</v>
      </c>
      <c r="E348" s="32">
        <f t="shared" si="69"/>
        <v>300</v>
      </c>
      <c r="F348" s="32">
        <f t="shared" si="69"/>
        <v>350</v>
      </c>
      <c r="G348" s="32">
        <f t="shared" si="69"/>
        <v>400</v>
      </c>
      <c r="H348" s="32">
        <f t="shared" si="69"/>
        <v>450</v>
      </c>
      <c r="I348" s="32">
        <f t="shared" si="69"/>
        <v>500</v>
      </c>
      <c r="J348" s="32">
        <f t="shared" si="69"/>
        <v>550</v>
      </c>
      <c r="K348" s="33"/>
    </row>
    <row r="349" spans="1:11" x14ac:dyDescent="0.25">
      <c r="A349" s="27">
        <f>A348+1</f>
        <v>4</v>
      </c>
      <c r="B349" s="31" t="s">
        <v>11</v>
      </c>
      <c r="C349" s="32">
        <f>C357</f>
        <v>0</v>
      </c>
      <c r="D349" s="32">
        <f t="shared" si="69"/>
        <v>0</v>
      </c>
      <c r="E349" s="32">
        <f t="shared" si="69"/>
        <v>0</v>
      </c>
      <c r="F349" s="32">
        <f t="shared" si="69"/>
        <v>0</v>
      </c>
      <c r="G349" s="32">
        <f t="shared" si="69"/>
        <v>0</v>
      </c>
      <c r="H349" s="32">
        <f t="shared" si="69"/>
        <v>0</v>
      </c>
      <c r="I349" s="32">
        <f t="shared" si="69"/>
        <v>0</v>
      </c>
      <c r="J349" s="32">
        <f t="shared" si="69"/>
        <v>0</v>
      </c>
      <c r="K349" s="33"/>
    </row>
    <row r="350" spans="1:11" x14ac:dyDescent="0.25">
      <c r="A350" s="27"/>
      <c r="B350" s="34"/>
      <c r="C350" s="32"/>
      <c r="D350" s="32"/>
      <c r="E350" s="32"/>
      <c r="F350" s="32"/>
      <c r="G350" s="32"/>
      <c r="H350" s="32"/>
      <c r="I350" s="32"/>
      <c r="J350" s="32"/>
      <c r="K350" s="33"/>
    </row>
    <row r="351" spans="1:11" ht="18.75" x14ac:dyDescent="0.3">
      <c r="A351" s="27"/>
      <c r="B351" s="58"/>
      <c r="C351" s="59"/>
      <c r="D351" s="59"/>
      <c r="E351" s="59"/>
      <c r="F351" s="59"/>
      <c r="G351" s="59"/>
      <c r="H351" s="59"/>
      <c r="I351" s="59"/>
      <c r="J351" s="59"/>
      <c r="K351" s="60"/>
    </row>
    <row r="352" spans="1:11" x14ac:dyDescent="0.25">
      <c r="A352" s="27"/>
      <c r="B352" s="61" t="s">
        <v>15</v>
      </c>
      <c r="C352" s="61"/>
      <c r="D352" s="61"/>
      <c r="E352" s="61"/>
      <c r="F352" s="61"/>
      <c r="G352" s="61"/>
      <c r="H352" s="61"/>
      <c r="I352" s="61"/>
      <c r="J352" s="61"/>
      <c r="K352" s="61"/>
    </row>
    <row r="353" spans="1:11" ht="29.25" x14ac:dyDescent="0.25">
      <c r="A353" s="27"/>
      <c r="B353" s="28" t="s">
        <v>16</v>
      </c>
      <c r="C353" s="35">
        <f>C354+C355+C356+C357</f>
        <v>4194.5</v>
      </c>
      <c r="D353" s="35">
        <f t="shared" ref="D353:J353" si="70">D354+D355+D356+D357</f>
        <v>369.5</v>
      </c>
      <c r="E353" s="35">
        <f t="shared" si="70"/>
        <v>450</v>
      </c>
      <c r="F353" s="35">
        <f t="shared" si="70"/>
        <v>525</v>
      </c>
      <c r="G353" s="35">
        <f t="shared" si="70"/>
        <v>600</v>
      </c>
      <c r="H353" s="35">
        <f t="shared" si="70"/>
        <v>675</v>
      </c>
      <c r="I353" s="35">
        <f t="shared" si="70"/>
        <v>750</v>
      </c>
      <c r="J353" s="35">
        <f t="shared" si="70"/>
        <v>825</v>
      </c>
      <c r="K353" s="44"/>
    </row>
    <row r="354" spans="1:11" x14ac:dyDescent="0.25">
      <c r="A354" s="27">
        <f>A353+1</f>
        <v>1</v>
      </c>
      <c r="B354" s="31" t="s">
        <v>8</v>
      </c>
      <c r="C354" s="32"/>
      <c r="D354" s="32"/>
      <c r="E354" s="32"/>
      <c r="F354" s="32"/>
      <c r="G354" s="32"/>
      <c r="H354" s="32"/>
      <c r="I354" s="32"/>
      <c r="J354" s="32"/>
      <c r="K354" s="33"/>
    </row>
    <row r="355" spans="1:11" x14ac:dyDescent="0.25">
      <c r="A355" s="27">
        <f>A354+1</f>
        <v>2</v>
      </c>
      <c r="B355" s="31" t="s">
        <v>9</v>
      </c>
      <c r="C355" s="32">
        <f>SUM(D355:J355)</f>
        <v>1374.5</v>
      </c>
      <c r="D355" s="32">
        <f>D360</f>
        <v>99.5</v>
      </c>
      <c r="E355" s="32">
        <f t="shared" ref="E355:J356" si="71">E360</f>
        <v>150</v>
      </c>
      <c r="F355" s="32">
        <f t="shared" si="71"/>
        <v>175</v>
      </c>
      <c r="G355" s="32">
        <f t="shared" si="71"/>
        <v>200</v>
      </c>
      <c r="H355" s="32">
        <f t="shared" si="71"/>
        <v>225</v>
      </c>
      <c r="I355" s="32">
        <f t="shared" si="71"/>
        <v>250</v>
      </c>
      <c r="J355" s="32">
        <f t="shared" si="71"/>
        <v>275</v>
      </c>
      <c r="K355" s="33"/>
    </row>
    <row r="356" spans="1:11" x14ac:dyDescent="0.25">
      <c r="A356" s="27">
        <f>A355+1</f>
        <v>3</v>
      </c>
      <c r="B356" s="31" t="s">
        <v>10</v>
      </c>
      <c r="C356" s="32">
        <f>SUM(D356:J356)</f>
        <v>2820</v>
      </c>
      <c r="D356" s="32">
        <f>D361</f>
        <v>270</v>
      </c>
      <c r="E356" s="32">
        <f t="shared" si="71"/>
        <v>300</v>
      </c>
      <c r="F356" s="32">
        <f t="shared" si="71"/>
        <v>350</v>
      </c>
      <c r="G356" s="32">
        <f t="shared" si="71"/>
        <v>400</v>
      </c>
      <c r="H356" s="32">
        <f t="shared" si="71"/>
        <v>450</v>
      </c>
      <c r="I356" s="32">
        <f t="shared" si="71"/>
        <v>500</v>
      </c>
      <c r="J356" s="32">
        <f t="shared" si="71"/>
        <v>550</v>
      </c>
      <c r="K356" s="33"/>
    </row>
    <row r="357" spans="1:11" x14ac:dyDescent="0.25">
      <c r="A357" s="27">
        <f>A356+1</f>
        <v>4</v>
      </c>
      <c r="B357" s="31" t="s">
        <v>11</v>
      </c>
      <c r="C357" s="32"/>
      <c r="D357" s="32"/>
      <c r="E357" s="32"/>
      <c r="F357" s="32"/>
      <c r="G357" s="32"/>
      <c r="H357" s="32"/>
      <c r="I357" s="32"/>
      <c r="J357" s="32"/>
      <c r="K357" s="33"/>
    </row>
    <row r="358" spans="1:11" ht="78.75" x14ac:dyDescent="0.25">
      <c r="A358" s="27"/>
      <c r="B358" s="50" t="s">
        <v>74</v>
      </c>
      <c r="C358" s="43">
        <f>SUM(C360:C362)</f>
        <v>4194.5</v>
      </c>
      <c r="D358" s="43">
        <f t="shared" ref="D358:J358" si="72">SUM(D360:D362)</f>
        <v>369.5</v>
      </c>
      <c r="E358" s="43">
        <f t="shared" si="72"/>
        <v>450</v>
      </c>
      <c r="F358" s="43">
        <f t="shared" si="72"/>
        <v>525</v>
      </c>
      <c r="G358" s="43">
        <f t="shared" si="72"/>
        <v>600</v>
      </c>
      <c r="H358" s="43">
        <f t="shared" si="72"/>
        <v>675</v>
      </c>
      <c r="I358" s="43">
        <f t="shared" si="72"/>
        <v>750</v>
      </c>
      <c r="J358" s="43">
        <f t="shared" si="72"/>
        <v>825</v>
      </c>
      <c r="K358" s="39" t="s">
        <v>75</v>
      </c>
    </row>
    <row r="359" spans="1:11" x14ac:dyDescent="0.25">
      <c r="A359" s="27">
        <v>1</v>
      </c>
      <c r="B359" s="31" t="s">
        <v>8</v>
      </c>
      <c r="C359" s="32"/>
      <c r="D359" s="32"/>
      <c r="E359" s="32"/>
      <c r="F359" s="32"/>
      <c r="G359" s="32"/>
      <c r="H359" s="32"/>
      <c r="I359" s="32"/>
      <c r="J359" s="32"/>
      <c r="K359" s="33"/>
    </row>
    <row r="360" spans="1:11" x14ac:dyDescent="0.25">
      <c r="A360" s="27">
        <v>2</v>
      </c>
      <c r="B360" s="31" t="s">
        <v>9</v>
      </c>
      <c r="C360" s="32">
        <f>SUM(D360:J360)</f>
        <v>1374.5</v>
      </c>
      <c r="D360" s="32">
        <v>99.5</v>
      </c>
      <c r="E360" s="32">
        <v>150</v>
      </c>
      <c r="F360" s="32">
        <v>175</v>
      </c>
      <c r="G360" s="32">
        <v>200</v>
      </c>
      <c r="H360" s="32">
        <v>225</v>
      </c>
      <c r="I360" s="32">
        <v>250</v>
      </c>
      <c r="J360" s="32">
        <v>275</v>
      </c>
      <c r="K360" s="40"/>
    </row>
    <row r="361" spans="1:11" x14ac:dyDescent="0.25">
      <c r="A361" s="27">
        <v>3</v>
      </c>
      <c r="B361" s="31" t="s">
        <v>10</v>
      </c>
      <c r="C361" s="32">
        <f>SUM(D361:J361)</f>
        <v>2820</v>
      </c>
      <c r="D361" s="32">
        <v>270</v>
      </c>
      <c r="E361" s="32">
        <v>300</v>
      </c>
      <c r="F361" s="32">
        <v>350</v>
      </c>
      <c r="G361" s="32">
        <v>400</v>
      </c>
      <c r="H361" s="32">
        <v>450</v>
      </c>
      <c r="I361" s="32">
        <v>500</v>
      </c>
      <c r="J361" s="32">
        <v>550</v>
      </c>
      <c r="K361" s="33"/>
    </row>
    <row r="362" spans="1:11" x14ac:dyDescent="0.25">
      <c r="A362" s="27">
        <v>4</v>
      </c>
      <c r="B362" s="31" t="s">
        <v>11</v>
      </c>
      <c r="C362" s="32"/>
      <c r="D362" s="32"/>
      <c r="E362" s="32"/>
      <c r="F362" s="32"/>
      <c r="G362" s="32"/>
      <c r="H362" s="32"/>
      <c r="I362" s="32"/>
      <c r="J362" s="32"/>
      <c r="K362" s="33"/>
    </row>
    <row r="365" spans="1:11" ht="102" customHeight="1" x14ac:dyDescent="0.25">
      <c r="A365" s="1"/>
      <c r="B365" s="2"/>
      <c r="C365" s="3"/>
      <c r="D365" s="4"/>
      <c r="E365" s="4"/>
      <c r="F365" s="4"/>
      <c r="G365" s="3"/>
      <c r="H365" s="3"/>
      <c r="I365" s="3"/>
      <c r="J365" s="62" t="s">
        <v>76</v>
      </c>
      <c r="K365" s="62"/>
    </row>
    <row r="366" spans="1:11" ht="30" customHeight="1" x14ac:dyDescent="0.25">
      <c r="A366" s="63" t="s">
        <v>77</v>
      </c>
      <c r="B366" s="64"/>
      <c r="C366" s="64"/>
      <c r="D366" s="64"/>
      <c r="E366" s="64"/>
      <c r="F366" s="64"/>
      <c r="G366" s="64"/>
      <c r="H366" s="64"/>
      <c r="I366" s="64"/>
      <c r="J366" s="64"/>
      <c r="K366" s="64"/>
    </row>
    <row r="367" spans="1:11" x14ac:dyDescent="0.25">
      <c r="A367" s="1"/>
      <c r="B367" s="2"/>
      <c r="C367" s="3"/>
      <c r="D367" s="3"/>
      <c r="E367" s="3"/>
      <c r="F367" s="3"/>
      <c r="G367" s="3"/>
      <c r="H367" s="3"/>
      <c r="I367" s="3"/>
      <c r="J367" s="3"/>
      <c r="K367" s="5"/>
    </row>
    <row r="368" spans="1:11" x14ac:dyDescent="0.25">
      <c r="A368" s="1"/>
      <c r="B368" s="2"/>
      <c r="C368" s="3"/>
      <c r="D368" s="3"/>
      <c r="E368" s="3"/>
      <c r="F368" s="3"/>
      <c r="G368" s="3"/>
      <c r="H368" s="3"/>
      <c r="I368" s="3"/>
      <c r="J368" s="3"/>
      <c r="K368" s="5"/>
    </row>
    <row r="369" spans="1:11" ht="33" customHeight="1" x14ac:dyDescent="0.25">
      <c r="A369" s="65" t="s">
        <v>1</v>
      </c>
      <c r="B369" s="67" t="s">
        <v>2</v>
      </c>
      <c r="C369" s="68" t="s">
        <v>3</v>
      </c>
      <c r="D369" s="69"/>
      <c r="E369" s="69"/>
      <c r="F369" s="69"/>
      <c r="G369" s="69"/>
      <c r="H369" s="69"/>
      <c r="I369" s="69"/>
      <c r="J369" s="69"/>
      <c r="K369" s="67" t="s">
        <v>4</v>
      </c>
    </row>
    <row r="370" spans="1:11" ht="73.5" customHeight="1" x14ac:dyDescent="0.25">
      <c r="A370" s="66"/>
      <c r="B370" s="67"/>
      <c r="C370" s="23" t="s">
        <v>5</v>
      </c>
      <c r="D370" s="24">
        <v>2014</v>
      </c>
      <c r="E370" s="24">
        <v>2015</v>
      </c>
      <c r="F370" s="24">
        <v>2016</v>
      </c>
      <c r="G370" s="24">
        <v>2017</v>
      </c>
      <c r="H370" s="24">
        <v>2018</v>
      </c>
      <c r="I370" s="24">
        <v>2019</v>
      </c>
      <c r="J370" s="24">
        <v>2020</v>
      </c>
      <c r="K370" s="67"/>
    </row>
    <row r="371" spans="1:11" x14ac:dyDescent="0.25">
      <c r="A371" s="25">
        <v>1</v>
      </c>
      <c r="B371" s="26" t="s">
        <v>6</v>
      </c>
      <c r="C371" s="23">
        <v>3</v>
      </c>
      <c r="D371" s="24">
        <v>4</v>
      </c>
      <c r="E371" s="24">
        <v>5</v>
      </c>
      <c r="F371" s="24">
        <v>6</v>
      </c>
      <c r="G371" s="24">
        <v>7</v>
      </c>
      <c r="H371" s="24">
        <v>8</v>
      </c>
      <c r="I371" s="24">
        <v>9</v>
      </c>
      <c r="J371" s="24">
        <v>10</v>
      </c>
      <c r="K371" s="24">
        <v>11</v>
      </c>
    </row>
    <row r="372" spans="1:11" ht="43.5" x14ac:dyDescent="0.25">
      <c r="A372" s="27"/>
      <c r="B372" s="28" t="s">
        <v>14</v>
      </c>
      <c r="C372" s="29">
        <f>C373+C374+C375+C376</f>
        <v>2248.6000000000004</v>
      </c>
      <c r="D372" s="29">
        <f t="shared" ref="D372:J372" si="73">D373+D374+D375+D376</f>
        <v>276.2</v>
      </c>
      <c r="E372" s="29">
        <f t="shared" si="73"/>
        <v>290</v>
      </c>
      <c r="F372" s="29">
        <f t="shared" si="73"/>
        <v>304.5</v>
      </c>
      <c r="G372" s="29">
        <f t="shared" si="73"/>
        <v>319.7</v>
      </c>
      <c r="H372" s="29">
        <f t="shared" si="73"/>
        <v>335.7</v>
      </c>
      <c r="I372" s="29">
        <f t="shared" si="73"/>
        <v>352.5</v>
      </c>
      <c r="J372" s="29">
        <f t="shared" si="73"/>
        <v>370</v>
      </c>
      <c r="K372" s="30"/>
    </row>
    <row r="373" spans="1:11" x14ac:dyDescent="0.25">
      <c r="A373" s="27">
        <f>A372+1</f>
        <v>1</v>
      </c>
      <c r="B373" s="31" t="s">
        <v>8</v>
      </c>
      <c r="C373" s="32">
        <f>C381</f>
        <v>0</v>
      </c>
      <c r="D373" s="32"/>
      <c r="E373" s="32"/>
      <c r="F373" s="32"/>
      <c r="G373" s="32"/>
      <c r="H373" s="32"/>
      <c r="I373" s="32"/>
      <c r="J373" s="32"/>
      <c r="K373" s="33"/>
    </row>
    <row r="374" spans="1:11" x14ac:dyDescent="0.25">
      <c r="A374" s="27">
        <f>A373+1</f>
        <v>2</v>
      </c>
      <c r="B374" s="31" t="s">
        <v>9</v>
      </c>
      <c r="C374" s="32">
        <f>C382</f>
        <v>0</v>
      </c>
      <c r="D374" s="32">
        <f t="shared" ref="D374:J376" si="74">D382</f>
        <v>0</v>
      </c>
      <c r="E374" s="32">
        <f t="shared" si="74"/>
        <v>0</v>
      </c>
      <c r="F374" s="32">
        <f t="shared" si="74"/>
        <v>0</v>
      </c>
      <c r="G374" s="32">
        <f t="shared" si="74"/>
        <v>0</v>
      </c>
      <c r="H374" s="32">
        <f t="shared" si="74"/>
        <v>0</v>
      </c>
      <c r="I374" s="32">
        <f t="shared" si="74"/>
        <v>0</v>
      </c>
      <c r="J374" s="32">
        <f t="shared" si="74"/>
        <v>0</v>
      </c>
      <c r="K374" s="33"/>
    </row>
    <row r="375" spans="1:11" x14ac:dyDescent="0.25">
      <c r="A375" s="27">
        <f>A374+1</f>
        <v>3</v>
      </c>
      <c r="B375" s="31" t="s">
        <v>10</v>
      </c>
      <c r="C375" s="32">
        <f>C383</f>
        <v>2248.6000000000004</v>
      </c>
      <c r="D375" s="32">
        <f t="shared" si="74"/>
        <v>276.2</v>
      </c>
      <c r="E375" s="32">
        <f t="shared" si="74"/>
        <v>290</v>
      </c>
      <c r="F375" s="32">
        <f t="shared" si="74"/>
        <v>304.5</v>
      </c>
      <c r="G375" s="32">
        <f t="shared" si="74"/>
        <v>319.7</v>
      </c>
      <c r="H375" s="32">
        <f t="shared" si="74"/>
        <v>335.7</v>
      </c>
      <c r="I375" s="32">
        <f t="shared" si="74"/>
        <v>352.5</v>
      </c>
      <c r="J375" s="32">
        <f t="shared" si="74"/>
        <v>370</v>
      </c>
      <c r="K375" s="33"/>
    </row>
    <row r="376" spans="1:11" x14ac:dyDescent="0.25">
      <c r="A376" s="27">
        <f>A375+1</f>
        <v>4</v>
      </c>
      <c r="B376" s="31" t="s">
        <v>11</v>
      </c>
      <c r="C376" s="32">
        <f>C384</f>
        <v>0</v>
      </c>
      <c r="D376" s="32">
        <f t="shared" si="74"/>
        <v>0</v>
      </c>
      <c r="E376" s="32">
        <f t="shared" si="74"/>
        <v>0</v>
      </c>
      <c r="F376" s="32">
        <f t="shared" si="74"/>
        <v>0</v>
      </c>
      <c r="G376" s="32">
        <f t="shared" si="74"/>
        <v>0</v>
      </c>
      <c r="H376" s="32">
        <f t="shared" si="74"/>
        <v>0</v>
      </c>
      <c r="I376" s="32">
        <f t="shared" si="74"/>
        <v>0</v>
      </c>
      <c r="J376" s="32">
        <f t="shared" si="74"/>
        <v>0</v>
      </c>
      <c r="K376" s="33"/>
    </row>
    <row r="377" spans="1:11" x14ac:dyDescent="0.25">
      <c r="A377" s="27"/>
      <c r="B377" s="34"/>
      <c r="C377" s="32"/>
      <c r="D377" s="32"/>
      <c r="E377" s="32"/>
      <c r="F377" s="32"/>
      <c r="G377" s="32"/>
      <c r="H377" s="32"/>
      <c r="I377" s="32"/>
      <c r="J377" s="32"/>
      <c r="K377" s="33"/>
    </row>
    <row r="378" spans="1:11" ht="18.75" x14ac:dyDescent="0.3">
      <c r="A378" s="27"/>
      <c r="B378" s="58"/>
      <c r="C378" s="59"/>
      <c r="D378" s="59"/>
      <c r="E378" s="59"/>
      <c r="F378" s="59"/>
      <c r="G378" s="59"/>
      <c r="H378" s="59"/>
      <c r="I378" s="59"/>
      <c r="J378" s="59"/>
      <c r="K378" s="60"/>
    </row>
    <row r="379" spans="1:11" x14ac:dyDescent="0.25">
      <c r="A379" s="27"/>
      <c r="B379" s="61" t="s">
        <v>39</v>
      </c>
      <c r="C379" s="61"/>
      <c r="D379" s="61"/>
      <c r="E379" s="61"/>
      <c r="F379" s="61"/>
      <c r="G379" s="61"/>
      <c r="H379" s="61"/>
      <c r="I379" s="61"/>
      <c r="J379" s="61"/>
      <c r="K379" s="61"/>
    </row>
    <row r="380" spans="1:11" ht="29.25" x14ac:dyDescent="0.25">
      <c r="A380" s="27"/>
      <c r="B380" s="28" t="s">
        <v>16</v>
      </c>
      <c r="C380" s="35">
        <f>C381+C382+C383+C384</f>
        <v>2248.6000000000004</v>
      </c>
      <c r="D380" s="35">
        <f t="shared" ref="D380:J380" si="75">D381+D382+D383+D384</f>
        <v>276.2</v>
      </c>
      <c r="E380" s="35">
        <f t="shared" si="75"/>
        <v>290</v>
      </c>
      <c r="F380" s="35">
        <f t="shared" si="75"/>
        <v>304.5</v>
      </c>
      <c r="G380" s="35">
        <f t="shared" si="75"/>
        <v>319.7</v>
      </c>
      <c r="H380" s="35">
        <f t="shared" si="75"/>
        <v>335.7</v>
      </c>
      <c r="I380" s="35">
        <f t="shared" si="75"/>
        <v>352.5</v>
      </c>
      <c r="J380" s="35">
        <f t="shared" si="75"/>
        <v>370</v>
      </c>
      <c r="K380" s="44"/>
    </row>
    <row r="381" spans="1:11" x14ac:dyDescent="0.25">
      <c r="A381" s="27">
        <f>A380+1</f>
        <v>1</v>
      </c>
      <c r="B381" s="31" t="s">
        <v>8</v>
      </c>
      <c r="C381" s="32"/>
      <c r="D381" s="32"/>
      <c r="E381" s="32"/>
      <c r="F381" s="32"/>
      <c r="G381" s="32"/>
      <c r="H381" s="32"/>
      <c r="I381" s="32"/>
      <c r="J381" s="32"/>
      <c r="K381" s="33"/>
    </row>
    <row r="382" spans="1:11" x14ac:dyDescent="0.25">
      <c r="A382" s="27">
        <f>A381+1</f>
        <v>2</v>
      </c>
      <c r="B382" s="31" t="s">
        <v>9</v>
      </c>
      <c r="C382" s="32">
        <f>SUM(D382:J382)</f>
        <v>0</v>
      </c>
      <c r="D382" s="32">
        <f>D387</f>
        <v>0</v>
      </c>
      <c r="E382" s="32">
        <f t="shared" ref="E382:J383" si="76">E387</f>
        <v>0</v>
      </c>
      <c r="F382" s="32">
        <f t="shared" si="76"/>
        <v>0</v>
      </c>
      <c r="G382" s="32">
        <f t="shared" si="76"/>
        <v>0</v>
      </c>
      <c r="H382" s="32">
        <f t="shared" si="76"/>
        <v>0</v>
      </c>
      <c r="I382" s="32">
        <f t="shared" si="76"/>
        <v>0</v>
      </c>
      <c r="J382" s="32">
        <f t="shared" si="76"/>
        <v>0</v>
      </c>
      <c r="K382" s="33"/>
    </row>
    <row r="383" spans="1:11" x14ac:dyDescent="0.25">
      <c r="A383" s="27">
        <f>A382+1</f>
        <v>3</v>
      </c>
      <c r="B383" s="31" t="s">
        <v>10</v>
      </c>
      <c r="C383" s="32">
        <f>SUM(D383:J383)</f>
        <v>2248.6000000000004</v>
      </c>
      <c r="D383" s="32">
        <f>D388</f>
        <v>276.2</v>
      </c>
      <c r="E383" s="32">
        <f t="shared" si="76"/>
        <v>290</v>
      </c>
      <c r="F383" s="32">
        <f t="shared" si="76"/>
        <v>304.5</v>
      </c>
      <c r="G383" s="32">
        <f t="shared" si="76"/>
        <v>319.7</v>
      </c>
      <c r="H383" s="32">
        <f t="shared" si="76"/>
        <v>335.7</v>
      </c>
      <c r="I383" s="32">
        <f t="shared" si="76"/>
        <v>352.5</v>
      </c>
      <c r="J383" s="32">
        <f t="shared" si="76"/>
        <v>370</v>
      </c>
      <c r="K383" s="33"/>
    </row>
    <row r="384" spans="1:11" x14ac:dyDescent="0.25">
      <c r="A384" s="27">
        <f>A383+1</f>
        <v>4</v>
      </c>
      <c r="B384" s="31" t="s">
        <v>11</v>
      </c>
      <c r="C384" s="32"/>
      <c r="D384" s="32"/>
      <c r="E384" s="32"/>
      <c r="F384" s="32"/>
      <c r="G384" s="32"/>
      <c r="H384" s="32"/>
      <c r="I384" s="32"/>
      <c r="J384" s="32"/>
      <c r="K384" s="33"/>
    </row>
    <row r="385" spans="1:11" ht="78.75" x14ac:dyDescent="0.25">
      <c r="A385" s="27"/>
      <c r="B385" s="50" t="s">
        <v>78</v>
      </c>
      <c r="C385" s="38">
        <f>SUM(C387:C389)</f>
        <v>2248.6000000000004</v>
      </c>
      <c r="D385" s="38">
        <f t="shared" ref="D385:J385" si="77">SUM(D387:D389)</f>
        <v>276.2</v>
      </c>
      <c r="E385" s="38">
        <f t="shared" si="77"/>
        <v>290</v>
      </c>
      <c r="F385" s="38">
        <f t="shared" si="77"/>
        <v>304.5</v>
      </c>
      <c r="G385" s="38">
        <f t="shared" si="77"/>
        <v>319.7</v>
      </c>
      <c r="H385" s="38">
        <f t="shared" si="77"/>
        <v>335.7</v>
      </c>
      <c r="I385" s="38">
        <f t="shared" si="77"/>
        <v>352.5</v>
      </c>
      <c r="J385" s="38">
        <f t="shared" si="77"/>
        <v>370</v>
      </c>
      <c r="K385" s="39" t="s">
        <v>79</v>
      </c>
    </row>
    <row r="386" spans="1:11" x14ac:dyDescent="0.25">
      <c r="A386" s="27">
        <v>1</v>
      </c>
      <c r="B386" s="31" t="s">
        <v>8</v>
      </c>
      <c r="C386" s="32"/>
      <c r="D386" s="32"/>
      <c r="E386" s="32"/>
      <c r="F386" s="32"/>
      <c r="G386" s="32"/>
      <c r="H386" s="32"/>
      <c r="I386" s="32"/>
      <c r="J386" s="32"/>
      <c r="K386" s="33"/>
    </row>
    <row r="387" spans="1:11" x14ac:dyDescent="0.25">
      <c r="A387" s="27">
        <v>2</v>
      </c>
      <c r="B387" s="31" t="s">
        <v>9</v>
      </c>
      <c r="C387" s="32">
        <f>SUM(D387:J387)</f>
        <v>0</v>
      </c>
      <c r="D387" s="32"/>
      <c r="E387" s="32"/>
      <c r="F387" s="32"/>
      <c r="G387" s="32"/>
      <c r="H387" s="32"/>
      <c r="I387" s="32"/>
      <c r="J387" s="32"/>
      <c r="K387" s="40"/>
    </row>
    <row r="388" spans="1:11" x14ac:dyDescent="0.25">
      <c r="A388" s="27">
        <v>3</v>
      </c>
      <c r="B388" s="31" t="s">
        <v>10</v>
      </c>
      <c r="C388" s="32">
        <f>SUM(D388:J388)</f>
        <v>2248.6000000000004</v>
      </c>
      <c r="D388" s="32">
        <v>276.2</v>
      </c>
      <c r="E388" s="32">
        <v>290</v>
      </c>
      <c r="F388" s="32">
        <v>304.5</v>
      </c>
      <c r="G388" s="32">
        <v>319.7</v>
      </c>
      <c r="H388" s="32">
        <v>335.7</v>
      </c>
      <c r="I388" s="32">
        <v>352.5</v>
      </c>
      <c r="J388" s="32">
        <v>370</v>
      </c>
      <c r="K388" s="33"/>
    </row>
    <row r="389" spans="1:11" x14ac:dyDescent="0.25">
      <c r="A389" s="27">
        <v>4</v>
      </c>
      <c r="B389" s="31" t="s">
        <v>11</v>
      </c>
      <c r="C389" s="32"/>
      <c r="D389" s="32"/>
      <c r="E389" s="32"/>
      <c r="F389" s="32"/>
      <c r="G389" s="32"/>
      <c r="H389" s="32"/>
      <c r="I389" s="32"/>
      <c r="J389" s="32"/>
      <c r="K389" s="33"/>
    </row>
    <row r="391" spans="1:11" ht="103.5" customHeight="1" x14ac:dyDescent="0.25">
      <c r="A391" s="1"/>
      <c r="B391" s="2"/>
      <c r="C391" s="3"/>
      <c r="D391" s="4"/>
      <c r="E391" s="4"/>
      <c r="F391" s="4"/>
      <c r="G391" s="3"/>
      <c r="H391" s="3"/>
      <c r="I391" s="3"/>
      <c r="J391" s="62" t="s">
        <v>80</v>
      </c>
      <c r="K391" s="62"/>
    </row>
    <row r="392" spans="1:11" ht="42.75" customHeight="1" x14ac:dyDescent="0.25">
      <c r="A392" s="63" t="s">
        <v>81</v>
      </c>
      <c r="B392" s="64"/>
      <c r="C392" s="64"/>
      <c r="D392" s="64"/>
      <c r="E392" s="64"/>
      <c r="F392" s="64"/>
      <c r="G392" s="64"/>
      <c r="H392" s="64"/>
      <c r="I392" s="64"/>
      <c r="J392" s="64"/>
      <c r="K392" s="64"/>
    </row>
    <row r="393" spans="1:11" ht="29.25" customHeight="1" x14ac:dyDescent="0.25">
      <c r="A393" s="65" t="s">
        <v>1</v>
      </c>
      <c r="B393" s="67" t="s">
        <v>2</v>
      </c>
      <c r="C393" s="68" t="s">
        <v>3</v>
      </c>
      <c r="D393" s="69"/>
      <c r="E393" s="69"/>
      <c r="F393" s="69"/>
      <c r="G393" s="69"/>
      <c r="H393" s="69"/>
      <c r="I393" s="69"/>
      <c r="J393" s="69"/>
      <c r="K393" s="67" t="s">
        <v>4</v>
      </c>
    </row>
    <row r="394" spans="1:11" ht="79.5" customHeight="1" x14ac:dyDescent="0.25">
      <c r="A394" s="66"/>
      <c r="B394" s="67"/>
      <c r="C394" s="23" t="s">
        <v>5</v>
      </c>
      <c r="D394" s="24">
        <v>2014</v>
      </c>
      <c r="E394" s="24">
        <v>2015</v>
      </c>
      <c r="F394" s="24">
        <v>2016</v>
      </c>
      <c r="G394" s="24">
        <v>2017</v>
      </c>
      <c r="H394" s="24">
        <v>2018</v>
      </c>
      <c r="I394" s="24">
        <v>2019</v>
      </c>
      <c r="J394" s="24">
        <v>2020</v>
      </c>
      <c r="K394" s="67"/>
    </row>
    <row r="395" spans="1:11" x14ac:dyDescent="0.25">
      <c r="A395" s="25">
        <v>1</v>
      </c>
      <c r="B395" s="26" t="s">
        <v>6</v>
      </c>
      <c r="C395" s="23">
        <v>3</v>
      </c>
      <c r="D395" s="24">
        <v>4</v>
      </c>
      <c r="E395" s="24">
        <v>5</v>
      </c>
      <c r="F395" s="24">
        <v>6</v>
      </c>
      <c r="G395" s="24">
        <v>7</v>
      </c>
      <c r="H395" s="24">
        <v>8</v>
      </c>
      <c r="I395" s="24">
        <v>9</v>
      </c>
      <c r="J395" s="24">
        <v>10</v>
      </c>
      <c r="K395" s="24">
        <v>11</v>
      </c>
    </row>
    <row r="396" spans="1:11" ht="43.5" x14ac:dyDescent="0.25">
      <c r="A396" s="27"/>
      <c r="B396" s="28" t="s">
        <v>14</v>
      </c>
      <c r="C396" s="29">
        <f>C397+C398+C399+C400</f>
        <v>37790</v>
      </c>
      <c r="D396" s="29">
        <f t="shared" ref="D396:J396" si="78">D397+D398+D399+D400</f>
        <v>4400</v>
      </c>
      <c r="E396" s="29">
        <f t="shared" si="78"/>
        <v>4800</v>
      </c>
      <c r="F396" s="29">
        <f t="shared" si="78"/>
        <v>5120</v>
      </c>
      <c r="G396" s="29">
        <f t="shared" si="78"/>
        <v>5400</v>
      </c>
      <c r="H396" s="29">
        <f t="shared" si="78"/>
        <v>5670</v>
      </c>
      <c r="I396" s="29">
        <f t="shared" si="78"/>
        <v>6000</v>
      </c>
      <c r="J396" s="29">
        <f t="shared" si="78"/>
        <v>6400</v>
      </c>
      <c r="K396" s="30"/>
    </row>
    <row r="397" spans="1:11" x14ac:dyDescent="0.25">
      <c r="A397" s="27">
        <f>A396+1</f>
        <v>1</v>
      </c>
      <c r="B397" s="31" t="s">
        <v>8</v>
      </c>
      <c r="C397" s="32">
        <f>C405</f>
        <v>0</v>
      </c>
      <c r="D397" s="32"/>
      <c r="E397" s="32"/>
      <c r="F397" s="32"/>
      <c r="G397" s="32"/>
      <c r="H397" s="32"/>
      <c r="I397" s="32"/>
      <c r="J397" s="32"/>
      <c r="K397" s="33"/>
    </row>
    <row r="398" spans="1:11" x14ac:dyDescent="0.25">
      <c r="A398" s="27">
        <f>A397+1</f>
        <v>2</v>
      </c>
      <c r="B398" s="31" t="s">
        <v>9</v>
      </c>
      <c r="C398" s="32">
        <f>C406</f>
        <v>28340</v>
      </c>
      <c r="D398" s="32">
        <f t="shared" ref="D398:J400" si="79">D406</f>
        <v>3300</v>
      </c>
      <c r="E398" s="32">
        <f t="shared" si="79"/>
        <v>3600</v>
      </c>
      <c r="F398" s="32">
        <f t="shared" si="79"/>
        <v>3840</v>
      </c>
      <c r="G398" s="32">
        <f t="shared" si="79"/>
        <v>4050</v>
      </c>
      <c r="H398" s="32">
        <f t="shared" si="79"/>
        <v>4250</v>
      </c>
      <c r="I398" s="32">
        <f t="shared" si="79"/>
        <v>4500</v>
      </c>
      <c r="J398" s="32">
        <f t="shared" si="79"/>
        <v>4800</v>
      </c>
      <c r="K398" s="33"/>
    </row>
    <row r="399" spans="1:11" x14ac:dyDescent="0.25">
      <c r="A399" s="27">
        <f>A398+1</f>
        <v>3</v>
      </c>
      <c r="B399" s="31" t="s">
        <v>10</v>
      </c>
      <c r="C399" s="32">
        <f>C407</f>
        <v>9450</v>
      </c>
      <c r="D399" s="32">
        <f t="shared" si="79"/>
        <v>1100</v>
      </c>
      <c r="E399" s="32">
        <f t="shared" si="79"/>
        <v>1200</v>
      </c>
      <c r="F399" s="32">
        <f t="shared" si="79"/>
        <v>1280</v>
      </c>
      <c r="G399" s="32">
        <f t="shared" si="79"/>
        <v>1350</v>
      </c>
      <c r="H399" s="32">
        <f t="shared" si="79"/>
        <v>1420</v>
      </c>
      <c r="I399" s="32">
        <f t="shared" si="79"/>
        <v>1500</v>
      </c>
      <c r="J399" s="32">
        <f t="shared" si="79"/>
        <v>1600</v>
      </c>
      <c r="K399" s="33"/>
    </row>
    <row r="400" spans="1:11" x14ac:dyDescent="0.25">
      <c r="A400" s="27">
        <f>A399+1</f>
        <v>4</v>
      </c>
      <c r="B400" s="31" t="s">
        <v>11</v>
      </c>
      <c r="C400" s="32">
        <f>C408</f>
        <v>0</v>
      </c>
      <c r="D400" s="32">
        <f t="shared" si="79"/>
        <v>0</v>
      </c>
      <c r="E400" s="32">
        <f t="shared" si="79"/>
        <v>0</v>
      </c>
      <c r="F400" s="32">
        <f t="shared" si="79"/>
        <v>0</v>
      </c>
      <c r="G400" s="32">
        <f t="shared" si="79"/>
        <v>0</v>
      </c>
      <c r="H400" s="32">
        <f t="shared" si="79"/>
        <v>0</v>
      </c>
      <c r="I400" s="32">
        <f t="shared" si="79"/>
        <v>0</v>
      </c>
      <c r="J400" s="32">
        <f t="shared" si="79"/>
        <v>0</v>
      </c>
      <c r="K400" s="33"/>
    </row>
    <row r="401" spans="1:11" x14ac:dyDescent="0.25">
      <c r="A401" s="27"/>
      <c r="B401" s="34"/>
      <c r="C401" s="32"/>
      <c r="D401" s="32"/>
      <c r="E401" s="32"/>
      <c r="F401" s="32"/>
      <c r="G401" s="32"/>
      <c r="H401" s="32"/>
      <c r="I401" s="32"/>
      <c r="J401" s="32"/>
      <c r="K401" s="33"/>
    </row>
    <row r="402" spans="1:11" ht="18.75" x14ac:dyDescent="0.3">
      <c r="A402" s="27"/>
      <c r="B402" s="58"/>
      <c r="C402" s="59"/>
      <c r="D402" s="59"/>
      <c r="E402" s="59"/>
      <c r="F402" s="59"/>
      <c r="G402" s="59"/>
      <c r="H402" s="59"/>
      <c r="I402" s="59"/>
      <c r="J402" s="59"/>
      <c r="K402" s="60"/>
    </row>
    <row r="403" spans="1:11" x14ac:dyDescent="0.25">
      <c r="A403" s="27"/>
      <c r="B403" s="61" t="s">
        <v>39</v>
      </c>
      <c r="C403" s="61"/>
      <c r="D403" s="61"/>
      <c r="E403" s="61"/>
      <c r="F403" s="61"/>
      <c r="G403" s="61"/>
      <c r="H403" s="61"/>
      <c r="I403" s="61"/>
      <c r="J403" s="61"/>
      <c r="K403" s="61"/>
    </row>
    <row r="404" spans="1:11" ht="29.25" x14ac:dyDescent="0.25">
      <c r="A404" s="27"/>
      <c r="B404" s="28" t="s">
        <v>16</v>
      </c>
      <c r="C404" s="35">
        <f>C405+C406+C407+C408</f>
        <v>37790</v>
      </c>
      <c r="D404" s="35">
        <f t="shared" ref="D404:J404" si="80">D405+D406+D407+D408</f>
        <v>4400</v>
      </c>
      <c r="E404" s="35">
        <f t="shared" si="80"/>
        <v>4800</v>
      </c>
      <c r="F404" s="35">
        <f t="shared" si="80"/>
        <v>5120</v>
      </c>
      <c r="G404" s="35">
        <f t="shared" si="80"/>
        <v>5400</v>
      </c>
      <c r="H404" s="35">
        <f t="shared" si="80"/>
        <v>5670</v>
      </c>
      <c r="I404" s="35">
        <f t="shared" si="80"/>
        <v>6000</v>
      </c>
      <c r="J404" s="35">
        <f t="shared" si="80"/>
        <v>6400</v>
      </c>
      <c r="K404" s="44"/>
    </row>
    <row r="405" spans="1:11" x14ac:dyDescent="0.25">
      <c r="A405" s="27">
        <f>A404+1</f>
        <v>1</v>
      </c>
      <c r="B405" s="31" t="s">
        <v>8</v>
      </c>
      <c r="C405" s="32"/>
      <c r="D405" s="32"/>
      <c r="E405" s="32"/>
      <c r="F405" s="32"/>
      <c r="G405" s="32"/>
      <c r="H405" s="32"/>
      <c r="I405" s="32"/>
      <c r="J405" s="32"/>
      <c r="K405" s="33"/>
    </row>
    <row r="406" spans="1:11" x14ac:dyDescent="0.25">
      <c r="A406" s="27">
        <f>A405+1</f>
        <v>2</v>
      </c>
      <c r="B406" s="31" t="s">
        <v>9</v>
      </c>
      <c r="C406" s="32">
        <f>SUM(D406:J406)</f>
        <v>28340</v>
      </c>
      <c r="D406" s="32">
        <f>D411</f>
        <v>3300</v>
      </c>
      <c r="E406" s="32">
        <f t="shared" ref="E406:J407" si="81">E411</f>
        <v>3600</v>
      </c>
      <c r="F406" s="32">
        <f t="shared" si="81"/>
        <v>3840</v>
      </c>
      <c r="G406" s="32">
        <f t="shared" si="81"/>
        <v>4050</v>
      </c>
      <c r="H406" s="32">
        <f t="shared" si="81"/>
        <v>4250</v>
      </c>
      <c r="I406" s="32">
        <f t="shared" si="81"/>
        <v>4500</v>
      </c>
      <c r="J406" s="32">
        <f t="shared" si="81"/>
        <v>4800</v>
      </c>
      <c r="K406" s="33"/>
    </row>
    <row r="407" spans="1:11" x14ac:dyDescent="0.25">
      <c r="A407" s="27">
        <f>A406+1</f>
        <v>3</v>
      </c>
      <c r="B407" s="31" t="s">
        <v>10</v>
      </c>
      <c r="C407" s="32">
        <f>SUM(D407:J407)</f>
        <v>9450</v>
      </c>
      <c r="D407" s="32">
        <f>D412</f>
        <v>1100</v>
      </c>
      <c r="E407" s="32">
        <f t="shared" si="81"/>
        <v>1200</v>
      </c>
      <c r="F407" s="32">
        <f t="shared" si="81"/>
        <v>1280</v>
      </c>
      <c r="G407" s="32">
        <f t="shared" si="81"/>
        <v>1350</v>
      </c>
      <c r="H407" s="32">
        <f t="shared" si="81"/>
        <v>1420</v>
      </c>
      <c r="I407" s="32">
        <f t="shared" si="81"/>
        <v>1500</v>
      </c>
      <c r="J407" s="32">
        <f t="shared" si="81"/>
        <v>1600</v>
      </c>
      <c r="K407" s="33"/>
    </row>
    <row r="408" spans="1:11" x14ac:dyDescent="0.25">
      <c r="A408" s="27">
        <f>A407+1</f>
        <v>4</v>
      </c>
      <c r="B408" s="31" t="s">
        <v>11</v>
      </c>
      <c r="C408" s="32"/>
      <c r="D408" s="32"/>
      <c r="E408" s="32"/>
      <c r="F408" s="32"/>
      <c r="G408" s="32"/>
      <c r="H408" s="32"/>
      <c r="I408" s="32"/>
      <c r="J408" s="32"/>
      <c r="K408" s="33"/>
    </row>
    <row r="409" spans="1:11" ht="78.75" x14ac:dyDescent="0.25">
      <c r="A409" s="27"/>
      <c r="B409" s="50" t="s">
        <v>82</v>
      </c>
      <c r="C409" s="43">
        <f>SUM(C411:C413)</f>
        <v>37790</v>
      </c>
      <c r="D409" s="43">
        <f t="shared" ref="D409:J409" si="82">SUM(D411:D413)</f>
        <v>4400</v>
      </c>
      <c r="E409" s="43">
        <f t="shared" si="82"/>
        <v>4800</v>
      </c>
      <c r="F409" s="43">
        <f t="shared" si="82"/>
        <v>5120</v>
      </c>
      <c r="G409" s="43">
        <f t="shared" si="82"/>
        <v>5400</v>
      </c>
      <c r="H409" s="43">
        <f t="shared" si="82"/>
        <v>5670</v>
      </c>
      <c r="I409" s="43">
        <f t="shared" si="82"/>
        <v>6000</v>
      </c>
      <c r="J409" s="43">
        <f t="shared" si="82"/>
        <v>6400</v>
      </c>
      <c r="K409" s="39" t="s">
        <v>83</v>
      </c>
    </row>
    <row r="410" spans="1:11" x14ac:dyDescent="0.25">
      <c r="A410" s="27">
        <v>1</v>
      </c>
      <c r="B410" s="31" t="s">
        <v>8</v>
      </c>
      <c r="C410" s="32"/>
      <c r="D410" s="32"/>
      <c r="E410" s="32"/>
      <c r="F410" s="32"/>
      <c r="G410" s="32"/>
      <c r="H410" s="32"/>
      <c r="I410" s="32"/>
      <c r="J410" s="32"/>
      <c r="K410" s="33"/>
    </row>
    <row r="411" spans="1:11" x14ac:dyDescent="0.25">
      <c r="A411" s="27">
        <v>2</v>
      </c>
      <c r="B411" s="31" t="s">
        <v>9</v>
      </c>
      <c r="C411" s="32">
        <f>SUM(D411:J411)</f>
        <v>28340</v>
      </c>
      <c r="D411" s="32">
        <v>3300</v>
      </c>
      <c r="E411" s="32">
        <v>3600</v>
      </c>
      <c r="F411" s="32">
        <v>3840</v>
      </c>
      <c r="G411" s="32">
        <v>4050</v>
      </c>
      <c r="H411" s="32">
        <v>4250</v>
      </c>
      <c r="I411" s="32">
        <v>4500</v>
      </c>
      <c r="J411" s="32">
        <v>4800</v>
      </c>
      <c r="K411" s="40"/>
    </row>
    <row r="412" spans="1:11" x14ac:dyDescent="0.25">
      <c r="A412" s="27">
        <v>3</v>
      </c>
      <c r="B412" s="31" t="s">
        <v>10</v>
      </c>
      <c r="C412" s="32">
        <f>SUM(D412:J412)</f>
        <v>9450</v>
      </c>
      <c r="D412" s="32">
        <v>1100</v>
      </c>
      <c r="E412" s="32">
        <v>1200</v>
      </c>
      <c r="F412" s="32">
        <v>1280</v>
      </c>
      <c r="G412" s="32">
        <v>1350</v>
      </c>
      <c r="H412" s="32">
        <v>1420</v>
      </c>
      <c r="I412" s="32">
        <v>1500</v>
      </c>
      <c r="J412" s="32">
        <v>1600</v>
      </c>
      <c r="K412" s="33"/>
    </row>
    <row r="413" spans="1:11" x14ac:dyDescent="0.25">
      <c r="A413" s="27">
        <v>4</v>
      </c>
      <c r="B413" s="31" t="s">
        <v>11</v>
      </c>
      <c r="C413" s="32"/>
      <c r="D413" s="32"/>
      <c r="E413" s="32"/>
      <c r="F413" s="32"/>
      <c r="G413" s="32"/>
      <c r="H413" s="32"/>
      <c r="I413" s="32"/>
      <c r="J413" s="32"/>
      <c r="K413" s="33"/>
    </row>
    <row r="414" spans="1:11" x14ac:dyDescent="0.25">
      <c r="A414" s="1"/>
      <c r="B414" s="2"/>
      <c r="C414" s="3"/>
      <c r="D414" s="3"/>
      <c r="E414" s="3"/>
      <c r="F414" s="3"/>
      <c r="G414" s="3"/>
      <c r="H414" s="3"/>
      <c r="I414" s="3"/>
      <c r="J414" s="3"/>
      <c r="K414" s="5"/>
    </row>
    <row r="416" spans="1:11" ht="102.75" customHeight="1" x14ac:dyDescent="0.25">
      <c r="A416" s="1"/>
      <c r="B416" s="2"/>
      <c r="C416" s="3"/>
      <c r="D416" s="4"/>
      <c r="E416" s="4"/>
      <c r="F416" s="4"/>
      <c r="G416" s="3"/>
      <c r="H416" s="3"/>
      <c r="I416" s="3"/>
      <c r="J416" s="62" t="s">
        <v>84</v>
      </c>
      <c r="K416" s="62"/>
    </row>
    <row r="417" spans="1:11" ht="51" customHeight="1" x14ac:dyDescent="0.25">
      <c r="A417" s="63" t="s">
        <v>85</v>
      </c>
      <c r="B417" s="64"/>
      <c r="C417" s="64"/>
      <c r="D417" s="64"/>
      <c r="E417" s="64"/>
      <c r="F417" s="64"/>
      <c r="G417" s="64"/>
      <c r="H417" s="64"/>
      <c r="I417" s="64"/>
      <c r="J417" s="64"/>
      <c r="K417" s="64"/>
    </row>
    <row r="418" spans="1:11" x14ac:dyDescent="0.25">
      <c r="A418" s="1"/>
      <c r="B418" s="2"/>
      <c r="C418" s="3"/>
      <c r="D418" s="3"/>
      <c r="E418" s="3"/>
      <c r="F418" s="3"/>
      <c r="G418" s="3"/>
      <c r="H418" s="3"/>
      <c r="I418" s="3"/>
      <c r="J418" s="3"/>
      <c r="K418" s="5"/>
    </row>
    <row r="419" spans="1:11" x14ac:dyDescent="0.25">
      <c r="A419" s="1"/>
      <c r="B419" s="2"/>
      <c r="C419" s="3"/>
      <c r="D419" s="3"/>
      <c r="E419" s="3"/>
      <c r="F419" s="3"/>
      <c r="G419" s="3"/>
      <c r="H419" s="3"/>
      <c r="I419" s="3"/>
      <c r="J419" s="3"/>
      <c r="K419" s="5"/>
    </row>
    <row r="420" spans="1:11" ht="30.75" customHeight="1" x14ac:dyDescent="0.25">
      <c r="A420" s="85" t="s">
        <v>1</v>
      </c>
      <c r="B420" s="67" t="s">
        <v>2</v>
      </c>
      <c r="C420" s="68" t="s">
        <v>3</v>
      </c>
      <c r="D420" s="69"/>
      <c r="E420" s="69"/>
      <c r="F420" s="69"/>
      <c r="G420" s="69"/>
      <c r="H420" s="69"/>
      <c r="I420" s="69"/>
      <c r="J420" s="69"/>
      <c r="K420" s="67" t="s">
        <v>4</v>
      </c>
    </row>
    <row r="421" spans="1:11" ht="83.25" customHeight="1" x14ac:dyDescent="0.25">
      <c r="A421" s="86"/>
      <c r="B421" s="67"/>
      <c r="C421" s="23" t="s">
        <v>5</v>
      </c>
      <c r="D421" s="24">
        <v>2014</v>
      </c>
      <c r="E421" s="24">
        <v>2015</v>
      </c>
      <c r="F421" s="24">
        <v>2016</v>
      </c>
      <c r="G421" s="24">
        <v>2017</v>
      </c>
      <c r="H421" s="24">
        <v>2018</v>
      </c>
      <c r="I421" s="24">
        <v>2019</v>
      </c>
      <c r="J421" s="24">
        <v>2020</v>
      </c>
      <c r="K421" s="67"/>
    </row>
    <row r="422" spans="1:11" x14ac:dyDescent="0.25">
      <c r="A422" s="25">
        <v>1</v>
      </c>
      <c r="B422" s="26" t="s">
        <v>6</v>
      </c>
      <c r="C422" s="23">
        <v>3</v>
      </c>
      <c r="D422" s="24">
        <v>4</v>
      </c>
      <c r="E422" s="24">
        <v>5</v>
      </c>
      <c r="F422" s="24">
        <v>6</v>
      </c>
      <c r="G422" s="24">
        <v>7</v>
      </c>
      <c r="H422" s="24">
        <v>8</v>
      </c>
      <c r="I422" s="24">
        <v>9</v>
      </c>
      <c r="J422" s="24">
        <v>10</v>
      </c>
      <c r="K422" s="24">
        <v>11</v>
      </c>
    </row>
    <row r="423" spans="1:11" ht="43.5" x14ac:dyDescent="0.25">
      <c r="A423" s="27"/>
      <c r="B423" s="28" t="s">
        <v>14</v>
      </c>
      <c r="C423" s="29">
        <f>C424+C425+C426+C427</f>
        <v>106754.50000000001</v>
      </c>
      <c r="D423" s="29">
        <f t="shared" ref="D423:J423" si="83">D424+D425+D426+D427</f>
        <v>13726.4</v>
      </c>
      <c r="E423" s="29">
        <f t="shared" si="83"/>
        <v>13677.2</v>
      </c>
      <c r="F423" s="29">
        <f t="shared" si="83"/>
        <v>14360.5</v>
      </c>
      <c r="G423" s="29">
        <f t="shared" si="83"/>
        <v>15078.5</v>
      </c>
      <c r="H423" s="29">
        <f t="shared" si="83"/>
        <v>15832.5</v>
      </c>
      <c r="I423" s="29">
        <f t="shared" si="83"/>
        <v>16624.099999999999</v>
      </c>
      <c r="J423" s="29">
        <f t="shared" si="83"/>
        <v>17455.3</v>
      </c>
      <c r="K423" s="30"/>
    </row>
    <row r="424" spans="1:11" x14ac:dyDescent="0.25">
      <c r="A424" s="27">
        <f>A423+1</f>
        <v>1</v>
      </c>
      <c r="B424" s="31" t="s">
        <v>8</v>
      </c>
      <c r="C424" s="32">
        <f>C432</f>
        <v>0</v>
      </c>
      <c r="D424" s="32"/>
      <c r="E424" s="32"/>
      <c r="F424" s="32"/>
      <c r="G424" s="32"/>
      <c r="H424" s="32"/>
      <c r="I424" s="32"/>
      <c r="J424" s="32"/>
      <c r="K424" s="33"/>
    </row>
    <row r="425" spans="1:11" x14ac:dyDescent="0.25">
      <c r="A425" s="27">
        <f>A424+1</f>
        <v>2</v>
      </c>
      <c r="B425" s="31" t="s">
        <v>9</v>
      </c>
      <c r="C425" s="32">
        <f>C433</f>
        <v>0</v>
      </c>
      <c r="D425" s="32">
        <f t="shared" ref="D425:J426" si="84">D433</f>
        <v>0</v>
      </c>
      <c r="E425" s="32">
        <f t="shared" si="84"/>
        <v>0</v>
      </c>
      <c r="F425" s="32">
        <f t="shared" si="84"/>
        <v>0</v>
      </c>
      <c r="G425" s="32">
        <f t="shared" si="84"/>
        <v>0</v>
      </c>
      <c r="H425" s="32">
        <f t="shared" si="84"/>
        <v>0</v>
      </c>
      <c r="I425" s="32">
        <f t="shared" si="84"/>
        <v>0</v>
      </c>
      <c r="J425" s="32">
        <f t="shared" si="84"/>
        <v>0</v>
      </c>
      <c r="K425" s="33"/>
    </row>
    <row r="426" spans="1:11" x14ac:dyDescent="0.25">
      <c r="A426" s="27">
        <f>A425+1</f>
        <v>3</v>
      </c>
      <c r="B426" s="31" t="s">
        <v>10</v>
      </c>
      <c r="C426" s="32">
        <f>C434</f>
        <v>106754.50000000001</v>
      </c>
      <c r="D426" s="32">
        <f>D434</f>
        <v>13726.4</v>
      </c>
      <c r="E426" s="32">
        <f t="shared" si="84"/>
        <v>13677.2</v>
      </c>
      <c r="F426" s="32">
        <f t="shared" si="84"/>
        <v>14360.5</v>
      </c>
      <c r="G426" s="32">
        <f t="shared" si="84"/>
        <v>15078.5</v>
      </c>
      <c r="H426" s="32">
        <f t="shared" si="84"/>
        <v>15832.5</v>
      </c>
      <c r="I426" s="32">
        <f t="shared" si="84"/>
        <v>16624.099999999999</v>
      </c>
      <c r="J426" s="32">
        <f t="shared" si="84"/>
        <v>17455.3</v>
      </c>
      <c r="K426" s="33"/>
    </row>
    <row r="427" spans="1:11" x14ac:dyDescent="0.25">
      <c r="A427" s="27">
        <f>A426+1</f>
        <v>4</v>
      </c>
      <c r="B427" s="31" t="s">
        <v>11</v>
      </c>
      <c r="C427" s="32">
        <f>C435</f>
        <v>0</v>
      </c>
      <c r="D427" s="32">
        <f t="shared" ref="D427:J427" si="85">D435</f>
        <v>0</v>
      </c>
      <c r="E427" s="32">
        <f t="shared" si="85"/>
        <v>0</v>
      </c>
      <c r="F427" s="32">
        <f t="shared" si="85"/>
        <v>0</v>
      </c>
      <c r="G427" s="32">
        <f t="shared" si="85"/>
        <v>0</v>
      </c>
      <c r="H427" s="32">
        <f t="shared" si="85"/>
        <v>0</v>
      </c>
      <c r="I427" s="32">
        <f t="shared" si="85"/>
        <v>0</v>
      </c>
      <c r="J427" s="32">
        <f t="shared" si="85"/>
        <v>0</v>
      </c>
      <c r="K427" s="33"/>
    </row>
    <row r="428" spans="1:11" x14ac:dyDescent="0.25">
      <c r="A428" s="27"/>
      <c r="B428" s="34"/>
      <c r="C428" s="32"/>
      <c r="D428" s="32"/>
      <c r="E428" s="32"/>
      <c r="F428" s="32"/>
      <c r="G428" s="32"/>
      <c r="H428" s="32"/>
      <c r="I428" s="32"/>
      <c r="J428" s="32"/>
      <c r="K428" s="33"/>
    </row>
    <row r="429" spans="1:11" ht="18.75" x14ac:dyDescent="0.3">
      <c r="A429" s="27"/>
      <c r="B429" s="58"/>
      <c r="C429" s="59"/>
      <c r="D429" s="59"/>
      <c r="E429" s="59"/>
      <c r="F429" s="59"/>
      <c r="G429" s="59"/>
      <c r="H429" s="59"/>
      <c r="I429" s="59"/>
      <c r="J429" s="59"/>
      <c r="K429" s="60"/>
    </row>
    <row r="430" spans="1:11" x14ac:dyDescent="0.25">
      <c r="A430" s="27"/>
      <c r="B430" s="61" t="s">
        <v>15</v>
      </c>
      <c r="C430" s="61"/>
      <c r="D430" s="61"/>
      <c r="E430" s="61"/>
      <c r="F430" s="61"/>
      <c r="G430" s="61"/>
      <c r="H430" s="61"/>
      <c r="I430" s="61"/>
      <c r="J430" s="61"/>
      <c r="K430" s="61"/>
    </row>
    <row r="431" spans="1:11" ht="29.25" x14ac:dyDescent="0.25">
      <c r="A431" s="27"/>
      <c r="B431" s="28" t="s">
        <v>16</v>
      </c>
      <c r="C431" s="35">
        <f>C432+C433+C434+C435</f>
        <v>106754.50000000001</v>
      </c>
      <c r="D431" s="35">
        <f t="shared" ref="D431:J431" si="86">D432+D433+D434+D435</f>
        <v>13726.4</v>
      </c>
      <c r="E431" s="35">
        <f t="shared" si="86"/>
        <v>13677.2</v>
      </c>
      <c r="F431" s="35">
        <f t="shared" si="86"/>
        <v>14360.5</v>
      </c>
      <c r="G431" s="35">
        <f t="shared" si="86"/>
        <v>15078.5</v>
      </c>
      <c r="H431" s="35">
        <f t="shared" si="86"/>
        <v>15832.5</v>
      </c>
      <c r="I431" s="35">
        <f t="shared" si="86"/>
        <v>16624.099999999999</v>
      </c>
      <c r="J431" s="35">
        <f t="shared" si="86"/>
        <v>17455.3</v>
      </c>
      <c r="K431" s="44"/>
    </row>
    <row r="432" spans="1:11" x14ac:dyDescent="0.25">
      <c r="A432" s="27">
        <f>A431+1</f>
        <v>1</v>
      </c>
      <c r="B432" s="31" t="s">
        <v>8</v>
      </c>
      <c r="C432" s="32"/>
      <c r="D432" s="32"/>
      <c r="E432" s="32"/>
      <c r="F432" s="32"/>
      <c r="G432" s="32"/>
      <c r="H432" s="32"/>
      <c r="I432" s="32"/>
      <c r="J432" s="32"/>
      <c r="K432" s="33"/>
    </row>
    <row r="433" spans="1:11" x14ac:dyDescent="0.25">
      <c r="A433" s="27">
        <f>A432+1</f>
        <v>2</v>
      </c>
      <c r="B433" s="31" t="s">
        <v>9</v>
      </c>
      <c r="C433" s="32">
        <f>SUM(D433:J433)</f>
        <v>0</v>
      </c>
      <c r="D433" s="32">
        <f>D438</f>
        <v>0</v>
      </c>
      <c r="E433" s="32">
        <f t="shared" ref="E433:J434" si="87">E438</f>
        <v>0</v>
      </c>
      <c r="F433" s="32">
        <f t="shared" si="87"/>
        <v>0</v>
      </c>
      <c r="G433" s="32">
        <f t="shared" si="87"/>
        <v>0</v>
      </c>
      <c r="H433" s="32">
        <f t="shared" si="87"/>
        <v>0</v>
      </c>
      <c r="I433" s="32">
        <f t="shared" si="87"/>
        <v>0</v>
      </c>
      <c r="J433" s="32">
        <f t="shared" si="87"/>
        <v>0</v>
      </c>
      <c r="K433" s="33"/>
    </row>
    <row r="434" spans="1:11" x14ac:dyDescent="0.25">
      <c r="A434" s="27">
        <f>A433+1</f>
        <v>3</v>
      </c>
      <c r="B434" s="31" t="s">
        <v>10</v>
      </c>
      <c r="C434" s="32">
        <f>SUM(D434:J434)</f>
        <v>106754.50000000001</v>
      </c>
      <c r="D434" s="32">
        <f>D439</f>
        <v>13726.4</v>
      </c>
      <c r="E434" s="32">
        <f t="shared" si="87"/>
        <v>13677.2</v>
      </c>
      <c r="F434" s="32">
        <f t="shared" si="87"/>
        <v>14360.5</v>
      </c>
      <c r="G434" s="32">
        <f t="shared" si="87"/>
        <v>15078.5</v>
      </c>
      <c r="H434" s="32">
        <f t="shared" si="87"/>
        <v>15832.5</v>
      </c>
      <c r="I434" s="32">
        <f t="shared" si="87"/>
        <v>16624.099999999999</v>
      </c>
      <c r="J434" s="32">
        <f t="shared" si="87"/>
        <v>17455.3</v>
      </c>
      <c r="K434" s="33"/>
    </row>
    <row r="435" spans="1:11" x14ac:dyDescent="0.25">
      <c r="A435" s="27">
        <f>A434+1</f>
        <v>4</v>
      </c>
      <c r="B435" s="31" t="s">
        <v>11</v>
      </c>
      <c r="C435" s="32"/>
      <c r="D435" s="32"/>
      <c r="E435" s="32"/>
      <c r="F435" s="32"/>
      <c r="G435" s="32"/>
      <c r="H435" s="32"/>
      <c r="I435" s="32"/>
      <c r="J435" s="32"/>
      <c r="K435" s="33"/>
    </row>
    <row r="436" spans="1:11" ht="141.75" x14ac:dyDescent="0.25">
      <c r="A436" s="27"/>
      <c r="B436" s="50" t="s">
        <v>86</v>
      </c>
      <c r="C436" s="43">
        <f>SUM(C438:C440)</f>
        <v>106754.50000000001</v>
      </c>
      <c r="D436" s="43">
        <f t="shared" ref="D436:J436" si="88">SUM(D438:D440)</f>
        <v>13726.4</v>
      </c>
      <c r="E436" s="43">
        <f t="shared" si="88"/>
        <v>13677.2</v>
      </c>
      <c r="F436" s="43">
        <f t="shared" si="88"/>
        <v>14360.5</v>
      </c>
      <c r="G436" s="43">
        <f t="shared" si="88"/>
        <v>15078.5</v>
      </c>
      <c r="H436" s="43">
        <f t="shared" si="88"/>
        <v>15832.5</v>
      </c>
      <c r="I436" s="43">
        <f t="shared" si="88"/>
        <v>16624.099999999999</v>
      </c>
      <c r="J436" s="43">
        <f t="shared" si="88"/>
        <v>17455.3</v>
      </c>
      <c r="K436" s="39" t="s">
        <v>87</v>
      </c>
    </row>
    <row r="437" spans="1:11" x14ac:dyDescent="0.25">
      <c r="A437" s="27">
        <v>1</v>
      </c>
      <c r="B437" s="31" t="s">
        <v>8</v>
      </c>
      <c r="C437" s="32"/>
      <c r="D437" s="32"/>
      <c r="E437" s="32"/>
      <c r="F437" s="32"/>
      <c r="G437" s="32"/>
      <c r="H437" s="32"/>
      <c r="I437" s="32"/>
      <c r="J437" s="32"/>
      <c r="K437" s="33"/>
    </row>
    <row r="438" spans="1:11" x14ac:dyDescent="0.25">
      <c r="A438" s="27">
        <v>2</v>
      </c>
      <c r="B438" s="31" t="s">
        <v>9</v>
      </c>
      <c r="C438" s="32">
        <f>SUM(D438:J438)</f>
        <v>0</v>
      </c>
      <c r="D438" s="32"/>
      <c r="E438" s="32"/>
      <c r="F438" s="32"/>
      <c r="G438" s="32"/>
      <c r="H438" s="32"/>
      <c r="I438" s="32"/>
      <c r="J438" s="32"/>
      <c r="K438" s="40"/>
    </row>
    <row r="439" spans="1:11" x14ac:dyDescent="0.25">
      <c r="A439" s="27">
        <v>3</v>
      </c>
      <c r="B439" s="31" t="s">
        <v>10</v>
      </c>
      <c r="C439" s="32">
        <f>SUM(D439:J439)</f>
        <v>106754.50000000001</v>
      </c>
      <c r="D439" s="32">
        <v>13726.4</v>
      </c>
      <c r="E439" s="32">
        <v>13677.2</v>
      </c>
      <c r="F439" s="32">
        <v>14360.5</v>
      </c>
      <c r="G439" s="32">
        <v>15078.5</v>
      </c>
      <c r="H439" s="32">
        <v>15832.5</v>
      </c>
      <c r="I439" s="32">
        <v>16624.099999999999</v>
      </c>
      <c r="J439" s="32">
        <v>17455.3</v>
      </c>
      <c r="K439" s="33"/>
    </row>
    <row r="440" spans="1:11" x14ac:dyDescent="0.25">
      <c r="A440" s="27">
        <v>4</v>
      </c>
      <c r="B440" s="31" t="s">
        <v>11</v>
      </c>
      <c r="C440" s="32"/>
      <c r="D440" s="32"/>
      <c r="E440" s="32"/>
      <c r="F440" s="32"/>
      <c r="G440" s="32"/>
      <c r="H440" s="32"/>
      <c r="I440" s="32"/>
      <c r="J440" s="32"/>
      <c r="K440" s="33"/>
    </row>
    <row r="442" spans="1:11" x14ac:dyDescent="0.25">
      <c r="C442" s="87"/>
      <c r="D442" s="87"/>
      <c r="E442" s="87"/>
      <c r="F442" s="87"/>
      <c r="G442" s="87"/>
      <c r="H442" s="87"/>
      <c r="I442" s="87"/>
      <c r="J442" s="87">
        <f t="shared" ref="D442:J442" si="89">K398+K347+K320+K294+K212+K119+K65+K24</f>
        <v>0</v>
      </c>
    </row>
  </sheetData>
  <mergeCells count="100">
    <mergeCell ref="B429:K429"/>
    <mergeCell ref="B430:K430"/>
    <mergeCell ref="B402:K402"/>
    <mergeCell ref="B403:K403"/>
    <mergeCell ref="J416:K416"/>
    <mergeCell ref="A417:K417"/>
    <mergeCell ref="A420:A421"/>
    <mergeCell ref="B420:B421"/>
    <mergeCell ref="C420:J420"/>
    <mergeCell ref="K420:K421"/>
    <mergeCell ref="B378:K378"/>
    <mergeCell ref="B379:K379"/>
    <mergeCell ref="J391:K391"/>
    <mergeCell ref="A392:K392"/>
    <mergeCell ref="A393:A394"/>
    <mergeCell ref="B393:B394"/>
    <mergeCell ref="C393:J393"/>
    <mergeCell ref="K393:K394"/>
    <mergeCell ref="B351:K351"/>
    <mergeCell ref="B352:K352"/>
    <mergeCell ref="J365:K365"/>
    <mergeCell ref="A366:K366"/>
    <mergeCell ref="A369:A370"/>
    <mergeCell ref="B369:B370"/>
    <mergeCell ref="C369:J369"/>
    <mergeCell ref="K369:K370"/>
    <mergeCell ref="B324:K324"/>
    <mergeCell ref="B325:K325"/>
    <mergeCell ref="J338:K338"/>
    <mergeCell ref="A339:K339"/>
    <mergeCell ref="A342:A343"/>
    <mergeCell ref="B342:B343"/>
    <mergeCell ref="C342:J342"/>
    <mergeCell ref="K342:K343"/>
    <mergeCell ref="B298:K298"/>
    <mergeCell ref="B299:K299"/>
    <mergeCell ref="J311:K311"/>
    <mergeCell ref="A312:K312"/>
    <mergeCell ref="A315:A316"/>
    <mergeCell ref="B315:B316"/>
    <mergeCell ref="C315:J315"/>
    <mergeCell ref="K315:K316"/>
    <mergeCell ref="B261:K261"/>
    <mergeCell ref="B262:K262"/>
    <mergeCell ref="J285:K285"/>
    <mergeCell ref="A286:K286"/>
    <mergeCell ref="A289:A290"/>
    <mergeCell ref="B289:B290"/>
    <mergeCell ref="C289:J289"/>
    <mergeCell ref="K289:K290"/>
    <mergeCell ref="A216:K216"/>
    <mergeCell ref="J248:K248"/>
    <mergeCell ref="A249:K249"/>
    <mergeCell ref="A252:A253"/>
    <mergeCell ref="B252:B253"/>
    <mergeCell ref="C252:J252"/>
    <mergeCell ref="K252:K253"/>
    <mergeCell ref="J203:K203"/>
    <mergeCell ref="A204:K204"/>
    <mergeCell ref="A207:A208"/>
    <mergeCell ref="B207:B208"/>
    <mergeCell ref="C207:J207"/>
    <mergeCell ref="K207:K208"/>
    <mergeCell ref="J2:K2"/>
    <mergeCell ref="A3:K3"/>
    <mergeCell ref="A5:A6"/>
    <mergeCell ref="B5:B6"/>
    <mergeCell ref="C5:J5"/>
    <mergeCell ref="K5:K6"/>
    <mergeCell ref="J15:K15"/>
    <mergeCell ref="A16:K16"/>
    <mergeCell ref="A19:A20"/>
    <mergeCell ref="B19:B20"/>
    <mergeCell ref="C19:J19"/>
    <mergeCell ref="K19:K20"/>
    <mergeCell ref="B28:K28"/>
    <mergeCell ref="B29:K29"/>
    <mergeCell ref="J56:K56"/>
    <mergeCell ref="A57:K57"/>
    <mergeCell ref="A60:A61"/>
    <mergeCell ref="B60:B61"/>
    <mergeCell ref="C60:J60"/>
    <mergeCell ref="K60:K61"/>
    <mergeCell ref="B69:K69"/>
    <mergeCell ref="B70:K70"/>
    <mergeCell ref="J110:K110"/>
    <mergeCell ref="A111:K111"/>
    <mergeCell ref="A114:A115"/>
    <mergeCell ref="B114:B115"/>
    <mergeCell ref="C114:J114"/>
    <mergeCell ref="K114:K115"/>
    <mergeCell ref="B155:K155"/>
    <mergeCell ref="B123:K123"/>
    <mergeCell ref="B124:K124"/>
    <mergeCell ref="J142:K142"/>
    <mergeCell ref="A143:K143"/>
    <mergeCell ref="A146:A147"/>
    <mergeCell ref="B146:B147"/>
    <mergeCell ref="C146:J146"/>
    <mergeCell ref="K146:K147"/>
  </mergeCells>
  <pageMargins left="0.7" right="0.7" top="0.75" bottom="0.75" header="0.3" footer="0.3"/>
  <pageSetup paperSize="9" scale="6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2013-11-12T06:23:32Z</dcterms:modified>
</cp:coreProperties>
</file>