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Отдел ЖКиГХ\БЛАГОУСТРОЙСТВО_детские площадки\ФКГС\Постановления ФКГС\"/>
    </mc:Choice>
  </mc:AlternateContent>
  <bookViews>
    <workbookView xWindow="0" yWindow="0" windowWidth="28800" windowHeight="12435" tabRatio="500"/>
  </bookViews>
  <sheets>
    <sheet name="Лист1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1" l="1"/>
  <c r="C10" i="1"/>
  <c r="C113" i="1" l="1"/>
  <c r="C108" i="1"/>
  <c r="C103" i="1"/>
  <c r="C53" i="1"/>
  <c r="C18" i="1"/>
  <c r="O84" i="1"/>
  <c r="O79" i="1" s="1"/>
  <c r="O74" i="1" s="1"/>
  <c r="O69" i="1" s="1"/>
  <c r="O64" i="1" s="1"/>
  <c r="O59" i="1" s="1"/>
  <c r="O54" i="1" s="1"/>
  <c r="P85" i="1"/>
  <c r="P80" i="1" s="1"/>
  <c r="P75" i="1" s="1"/>
  <c r="P70" i="1" s="1"/>
  <c r="P65" i="1" s="1"/>
  <c r="P60" i="1" s="1"/>
  <c r="P55" i="1" s="1"/>
  <c r="P50" i="1" s="1"/>
  <c r="P45" i="1" s="1"/>
  <c r="P40" i="1" s="1"/>
  <c r="P35" i="1" s="1"/>
  <c r="P30" i="1" s="1"/>
  <c r="P25" i="1" s="1"/>
  <c r="P20" i="1" s="1"/>
  <c r="P15" i="1" s="1"/>
  <c r="P10" i="1" s="1"/>
  <c r="Q86" i="1"/>
  <c r="Q81" i="1" s="1"/>
  <c r="Q76" i="1" s="1"/>
  <c r="Q71" i="1" s="1"/>
  <c r="Q66" i="1" s="1"/>
  <c r="Q61" i="1" s="1"/>
  <c r="Q56" i="1" s="1"/>
  <c r="Q51" i="1" s="1"/>
  <c r="Q46" i="1" s="1"/>
  <c r="Q41" i="1" s="1"/>
  <c r="Q36" i="1" s="1"/>
  <c r="Q31" i="1" s="1"/>
  <c r="Q26" i="1" s="1"/>
  <c r="Q21" i="1" s="1"/>
  <c r="Q16" i="1" s="1"/>
  <c r="Q11" i="1" s="1"/>
  <c r="O88" i="1"/>
  <c r="O83" i="1" s="1"/>
  <c r="O78" i="1" s="1"/>
  <c r="O73" i="1" s="1"/>
  <c r="O68" i="1" s="1"/>
  <c r="O63" i="1" s="1"/>
  <c r="O58" i="1" s="1"/>
  <c r="P89" i="1"/>
  <c r="P84" i="1" s="1"/>
  <c r="P79" i="1" s="1"/>
  <c r="P74" i="1" s="1"/>
  <c r="P69" i="1" s="1"/>
  <c r="P64" i="1" s="1"/>
  <c r="P59" i="1" s="1"/>
  <c r="P54" i="1" s="1"/>
  <c r="P49" i="1" s="1"/>
  <c r="P44" i="1" s="1"/>
  <c r="P39" i="1" s="1"/>
  <c r="P34" i="1" s="1"/>
  <c r="P29" i="1" s="1"/>
  <c r="P24" i="1" s="1"/>
  <c r="P19" i="1" s="1"/>
  <c r="P14" i="1" s="1"/>
  <c r="P9" i="1" s="1"/>
  <c r="Q90" i="1"/>
  <c r="Q85" i="1" s="1"/>
  <c r="Q80" i="1" s="1"/>
  <c r="Q75" i="1" s="1"/>
  <c r="Q70" i="1" s="1"/>
  <c r="Q65" i="1" s="1"/>
  <c r="Q60" i="1" s="1"/>
  <c r="Q55" i="1" s="1"/>
  <c r="Q50" i="1" s="1"/>
  <c r="Q45" i="1" s="1"/>
  <c r="Q40" i="1" s="1"/>
  <c r="Q35" i="1" s="1"/>
  <c r="Q30" i="1" s="1"/>
  <c r="Q25" i="1" s="1"/>
  <c r="Q20" i="1" s="1"/>
  <c r="Q15" i="1" s="1"/>
  <c r="Q10" i="1" s="1"/>
  <c r="O92" i="1"/>
  <c r="O87" i="1" s="1"/>
  <c r="O82" i="1" s="1"/>
  <c r="O77" i="1" s="1"/>
  <c r="O72" i="1" s="1"/>
  <c r="O67" i="1" s="1"/>
  <c r="O62" i="1" s="1"/>
  <c r="O57" i="1" s="1"/>
  <c r="O52" i="1" s="1"/>
  <c r="O47" i="1" s="1"/>
  <c r="O42" i="1" s="1"/>
  <c r="O37" i="1" s="1"/>
  <c r="O32" i="1" s="1"/>
  <c r="O27" i="1" s="1"/>
  <c r="O22" i="1" s="1"/>
  <c r="O17" i="1" s="1"/>
  <c r="O12" i="1" s="1"/>
  <c r="P93" i="1"/>
  <c r="P88" i="1" s="1"/>
  <c r="P83" i="1" s="1"/>
  <c r="P78" i="1" s="1"/>
  <c r="P73" i="1" s="1"/>
  <c r="P68" i="1" s="1"/>
  <c r="P63" i="1" s="1"/>
  <c r="P58" i="1" s="1"/>
  <c r="O94" i="1"/>
  <c r="O89" i="1" s="1"/>
  <c r="Q94" i="1"/>
  <c r="Q89" i="1" s="1"/>
  <c r="Q84" i="1" s="1"/>
  <c r="Q79" i="1" s="1"/>
  <c r="Q74" i="1" s="1"/>
  <c r="Q69" i="1" s="1"/>
  <c r="Q64" i="1" s="1"/>
  <c r="Q59" i="1" s="1"/>
  <c r="Q54" i="1" s="1"/>
  <c r="P95" i="1"/>
  <c r="P90" i="1" s="1"/>
  <c r="O96" i="1"/>
  <c r="O91" i="1" s="1"/>
  <c r="O86" i="1" s="1"/>
  <c r="O81" i="1" s="1"/>
  <c r="O76" i="1" s="1"/>
  <c r="O71" i="1" s="1"/>
  <c r="O66" i="1" s="1"/>
  <c r="O61" i="1" s="1"/>
  <c r="O56" i="1" s="1"/>
  <c r="O51" i="1" s="1"/>
  <c r="O46" i="1" s="1"/>
  <c r="O41" i="1" s="1"/>
  <c r="O36" i="1" s="1"/>
  <c r="O31" i="1" s="1"/>
  <c r="O26" i="1" s="1"/>
  <c r="O21" i="1" s="1"/>
  <c r="O16" i="1" s="1"/>
  <c r="O11" i="1" s="1"/>
  <c r="Q96" i="1"/>
  <c r="Q91" i="1" s="1"/>
  <c r="P97" i="1"/>
  <c r="P92" i="1" s="1"/>
  <c r="P87" i="1" s="1"/>
  <c r="P82" i="1" s="1"/>
  <c r="P77" i="1" s="1"/>
  <c r="P72" i="1" s="1"/>
  <c r="P67" i="1" s="1"/>
  <c r="P62" i="1" s="1"/>
  <c r="P57" i="1" s="1"/>
  <c r="P52" i="1" s="1"/>
  <c r="P47" i="1" s="1"/>
  <c r="P42" i="1" s="1"/>
  <c r="P37" i="1" s="1"/>
  <c r="P32" i="1" s="1"/>
  <c r="P27" i="1" s="1"/>
  <c r="P22" i="1" s="1"/>
  <c r="P17" i="1" s="1"/>
  <c r="P12" i="1" s="1"/>
  <c r="O98" i="1"/>
  <c r="O93" i="1" s="1"/>
  <c r="P98" i="1"/>
  <c r="Q98" i="1"/>
  <c r="Q93" i="1" s="1"/>
  <c r="Q88" i="1" s="1"/>
  <c r="Q83" i="1" s="1"/>
  <c r="Q78" i="1" s="1"/>
  <c r="Q73" i="1" s="1"/>
  <c r="Q68" i="1" s="1"/>
  <c r="Q63" i="1" s="1"/>
  <c r="Q58" i="1" s="1"/>
  <c r="O99" i="1"/>
  <c r="P99" i="1"/>
  <c r="P94" i="1" s="1"/>
  <c r="Q99" i="1"/>
  <c r="O100" i="1"/>
  <c r="O95" i="1" s="1"/>
  <c r="O90" i="1" s="1"/>
  <c r="O85" i="1" s="1"/>
  <c r="O80" i="1" s="1"/>
  <c r="O75" i="1" s="1"/>
  <c r="O70" i="1" s="1"/>
  <c r="O65" i="1" s="1"/>
  <c r="O60" i="1" s="1"/>
  <c r="O55" i="1" s="1"/>
  <c r="O50" i="1" s="1"/>
  <c r="O45" i="1" s="1"/>
  <c r="O40" i="1" s="1"/>
  <c r="O35" i="1" s="1"/>
  <c r="O30" i="1" s="1"/>
  <c r="O25" i="1" s="1"/>
  <c r="O20" i="1" s="1"/>
  <c r="O15" i="1" s="1"/>
  <c r="O10" i="1" s="1"/>
  <c r="P100" i="1"/>
  <c r="Q100" i="1"/>
  <c r="Q95" i="1" s="1"/>
  <c r="O101" i="1"/>
  <c r="P101" i="1"/>
  <c r="P96" i="1" s="1"/>
  <c r="P91" i="1" s="1"/>
  <c r="P86" i="1" s="1"/>
  <c r="P81" i="1" s="1"/>
  <c r="P76" i="1" s="1"/>
  <c r="P71" i="1" s="1"/>
  <c r="P66" i="1" s="1"/>
  <c r="P61" i="1" s="1"/>
  <c r="P56" i="1" s="1"/>
  <c r="P51" i="1" s="1"/>
  <c r="P46" i="1" s="1"/>
  <c r="P41" i="1" s="1"/>
  <c r="P36" i="1" s="1"/>
  <c r="P31" i="1" s="1"/>
  <c r="P26" i="1" s="1"/>
  <c r="P21" i="1" s="1"/>
  <c r="P16" i="1" s="1"/>
  <c r="P11" i="1" s="1"/>
  <c r="Q101" i="1"/>
  <c r="O102" i="1"/>
  <c r="O97" i="1" s="1"/>
  <c r="P102" i="1"/>
  <c r="Q102" i="1"/>
  <c r="Q97" i="1" s="1"/>
  <c r="Q92" i="1" s="1"/>
  <c r="Q87" i="1" s="1"/>
  <c r="Q82" i="1" s="1"/>
  <c r="Q77" i="1" s="1"/>
  <c r="Q72" i="1" s="1"/>
  <c r="Q67" i="1" s="1"/>
  <c r="Q62" i="1" s="1"/>
  <c r="Q57" i="1" s="1"/>
  <c r="Q52" i="1" s="1"/>
  <c r="Q47" i="1" s="1"/>
  <c r="Q42" i="1" s="1"/>
  <c r="Q37" i="1" s="1"/>
  <c r="Q32" i="1" s="1"/>
  <c r="Q27" i="1" s="1"/>
  <c r="Q22" i="1" s="1"/>
  <c r="Q17" i="1" s="1"/>
  <c r="Q12" i="1" s="1"/>
  <c r="P103" i="1"/>
  <c r="Q103" i="1"/>
  <c r="O103" i="1"/>
  <c r="O108" i="1"/>
  <c r="P108" i="1"/>
  <c r="Q108" i="1"/>
  <c r="O113" i="1"/>
  <c r="P113" i="1"/>
  <c r="Q113" i="1"/>
  <c r="N23" i="1"/>
  <c r="N24" i="1"/>
  <c r="N25" i="1"/>
  <c r="N20" i="1" s="1"/>
  <c r="N26" i="1"/>
  <c r="N21" i="1" s="1"/>
  <c r="N27" i="1"/>
  <c r="N22" i="1" s="1"/>
  <c r="Q53" i="1" l="1"/>
  <c r="Q48" i="1" s="1"/>
  <c r="Q43" i="1" s="1"/>
  <c r="Q38" i="1" s="1"/>
  <c r="Q33" i="1" s="1"/>
  <c r="Q28" i="1" s="1"/>
  <c r="Q23" i="1" s="1"/>
  <c r="Q18" i="1" s="1"/>
  <c r="Q13" i="1" s="1"/>
  <c r="Q8" i="1" s="1"/>
  <c r="Q49" i="1"/>
  <c r="Q44" i="1" s="1"/>
  <c r="Q39" i="1" s="1"/>
  <c r="Q34" i="1" s="1"/>
  <c r="Q29" i="1" s="1"/>
  <c r="Q24" i="1" s="1"/>
  <c r="Q19" i="1" s="1"/>
  <c r="Q14" i="1" s="1"/>
  <c r="Q9" i="1" s="1"/>
  <c r="O49" i="1"/>
  <c r="O44" i="1" s="1"/>
  <c r="O39" i="1" s="1"/>
  <c r="O34" i="1" s="1"/>
  <c r="O29" i="1" s="1"/>
  <c r="O24" i="1" s="1"/>
  <c r="O19" i="1" s="1"/>
  <c r="O14" i="1" s="1"/>
  <c r="O9" i="1" s="1"/>
  <c r="O53" i="1"/>
  <c r="O48" i="1" s="1"/>
  <c r="O43" i="1" s="1"/>
  <c r="O38" i="1" s="1"/>
  <c r="O33" i="1" s="1"/>
  <c r="O28" i="1" s="1"/>
  <c r="O23" i="1" s="1"/>
  <c r="O18" i="1" s="1"/>
  <c r="O13" i="1" s="1"/>
  <c r="O8" i="1" s="1"/>
  <c r="P53" i="1"/>
  <c r="P48" i="1" s="1"/>
  <c r="P43" i="1" s="1"/>
  <c r="P38" i="1" s="1"/>
  <c r="P33" i="1" s="1"/>
  <c r="P28" i="1" s="1"/>
  <c r="P23" i="1" s="1"/>
  <c r="P18" i="1" s="1"/>
  <c r="P13" i="1" s="1"/>
  <c r="P8" i="1" s="1"/>
  <c r="K53" i="1"/>
  <c r="K57" i="1"/>
  <c r="E98" i="1"/>
  <c r="F98" i="1"/>
  <c r="G98" i="1"/>
  <c r="H98" i="1"/>
  <c r="I98" i="1"/>
  <c r="J98" i="1"/>
  <c r="K98" i="1"/>
  <c r="L98" i="1"/>
  <c r="M98" i="1"/>
  <c r="N98" i="1"/>
  <c r="K8" i="1" l="1"/>
  <c r="C98" i="1"/>
  <c r="C117" i="1"/>
  <c r="C116" i="1"/>
  <c r="C115" i="1"/>
  <c r="C114" i="1"/>
  <c r="C112" i="1"/>
  <c r="C111" i="1"/>
  <c r="C110" i="1"/>
  <c r="C109" i="1"/>
  <c r="C107" i="1"/>
  <c r="C106" i="1"/>
  <c r="C105" i="1"/>
  <c r="C104" i="1"/>
  <c r="C97" i="1"/>
  <c r="C96" i="1"/>
  <c r="C95" i="1"/>
  <c r="C94" i="1"/>
  <c r="C92" i="1"/>
  <c r="C91" i="1"/>
  <c r="C90" i="1"/>
  <c r="C89" i="1"/>
  <c r="C87" i="1"/>
  <c r="C86" i="1"/>
  <c r="C85" i="1"/>
  <c r="C84" i="1"/>
  <c r="C82" i="1"/>
  <c r="C81" i="1"/>
  <c r="C80" i="1"/>
  <c r="C79" i="1"/>
  <c r="C77" i="1"/>
  <c r="C76" i="1"/>
  <c r="C75" i="1"/>
  <c r="C74" i="1"/>
  <c r="C72" i="1"/>
  <c r="C71" i="1"/>
  <c r="C70" i="1"/>
  <c r="C69" i="1"/>
  <c r="C67" i="1"/>
  <c r="C66" i="1"/>
  <c r="C65" i="1"/>
  <c r="C64" i="1"/>
  <c r="C62" i="1"/>
  <c r="C61" i="1"/>
  <c r="C60" i="1"/>
  <c r="C59" i="1"/>
  <c r="C52" i="1"/>
  <c r="C51" i="1"/>
  <c r="C50" i="1"/>
  <c r="C49" i="1"/>
  <c r="C47" i="1"/>
  <c r="C46" i="1"/>
  <c r="C45" i="1"/>
  <c r="C44" i="1"/>
  <c r="C42" i="1"/>
  <c r="C41" i="1"/>
  <c r="C40" i="1"/>
  <c r="C39" i="1"/>
  <c r="C37" i="1"/>
  <c r="C36" i="1"/>
  <c r="C35" i="1"/>
  <c r="C34" i="1"/>
  <c r="C32" i="1"/>
  <c r="C31" i="1"/>
  <c r="C30" i="1"/>
  <c r="C29" i="1"/>
  <c r="C27" i="1"/>
  <c r="C26" i="1"/>
  <c r="C25" i="1"/>
  <c r="C24" i="1"/>
  <c r="N113" i="1"/>
  <c r="M113" i="1"/>
  <c r="L113" i="1"/>
  <c r="N108" i="1"/>
  <c r="M108" i="1"/>
  <c r="L108" i="1"/>
  <c r="N103" i="1"/>
  <c r="M103" i="1"/>
  <c r="L103" i="1"/>
  <c r="N93" i="1"/>
  <c r="M93" i="1"/>
  <c r="L93" i="1"/>
  <c r="N88" i="1"/>
  <c r="M88" i="1"/>
  <c r="L88" i="1"/>
  <c r="N83" i="1"/>
  <c r="M83" i="1"/>
  <c r="L83" i="1"/>
  <c r="N78" i="1"/>
  <c r="M78" i="1"/>
  <c r="L78" i="1"/>
  <c r="N73" i="1"/>
  <c r="M73" i="1"/>
  <c r="L73" i="1"/>
  <c r="N68" i="1"/>
  <c r="M68" i="1"/>
  <c r="L68" i="1"/>
  <c r="N63" i="1"/>
  <c r="M63" i="1"/>
  <c r="L63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N53" i="1" s="1"/>
  <c r="M54" i="1"/>
  <c r="L54" i="1"/>
  <c r="L53" i="1" s="1"/>
  <c r="N48" i="1"/>
  <c r="M48" i="1"/>
  <c r="L48" i="1"/>
  <c r="N43" i="1"/>
  <c r="M43" i="1"/>
  <c r="L43" i="1"/>
  <c r="N38" i="1"/>
  <c r="M38" i="1"/>
  <c r="L38" i="1"/>
  <c r="N33" i="1"/>
  <c r="M33" i="1"/>
  <c r="L33" i="1"/>
  <c r="N28" i="1"/>
  <c r="M28" i="1"/>
  <c r="L28" i="1"/>
  <c r="M23" i="1"/>
  <c r="L23" i="1"/>
  <c r="L18" i="1" s="1"/>
  <c r="M22" i="1"/>
  <c r="M17" i="1" s="1"/>
  <c r="M12" i="1" s="1"/>
  <c r="L22" i="1"/>
  <c r="L17" i="1" s="1"/>
  <c r="L12" i="1" s="1"/>
  <c r="M21" i="1"/>
  <c r="M16" i="1" s="1"/>
  <c r="M11" i="1" s="1"/>
  <c r="L21" i="1"/>
  <c r="L16" i="1" s="1"/>
  <c r="L11" i="1" s="1"/>
  <c r="N15" i="1"/>
  <c r="N10" i="1" s="1"/>
  <c r="M20" i="1"/>
  <c r="M15" i="1" s="1"/>
  <c r="M10" i="1" s="1"/>
  <c r="L20" i="1"/>
  <c r="N19" i="1"/>
  <c r="N14" i="1" s="1"/>
  <c r="M19" i="1"/>
  <c r="M14" i="1" s="1"/>
  <c r="L19" i="1"/>
  <c r="L14" i="1" s="1"/>
  <c r="L9" i="1" s="1"/>
  <c r="N17" i="1"/>
  <c r="N12" i="1" s="1"/>
  <c r="N16" i="1"/>
  <c r="N11" i="1" s="1"/>
  <c r="M53" i="1" l="1"/>
  <c r="L15" i="1"/>
  <c r="L10" i="1" s="1"/>
  <c r="N18" i="1"/>
  <c r="M18" i="1"/>
  <c r="N9" i="1"/>
  <c r="N13" i="1"/>
  <c r="N8" i="1" s="1"/>
  <c r="C8" i="1" s="1"/>
  <c r="M9" i="1"/>
  <c r="M13" i="1"/>
  <c r="M8" i="1" s="1"/>
  <c r="L13" i="1"/>
  <c r="L8" i="1" s="1"/>
  <c r="K22" i="1"/>
  <c r="K21" i="1"/>
  <c r="J22" i="1"/>
  <c r="J21" i="1"/>
  <c r="C73" i="1" l="1"/>
  <c r="H22" i="1"/>
  <c r="H21" i="1"/>
  <c r="K48" i="1" l="1"/>
  <c r="J48" i="1"/>
  <c r="I48" i="1"/>
  <c r="H48" i="1"/>
  <c r="G48" i="1"/>
  <c r="F48" i="1"/>
  <c r="E48" i="1"/>
  <c r="C48" i="1" l="1"/>
  <c r="J57" i="1"/>
  <c r="E57" i="1"/>
  <c r="F57" i="1"/>
  <c r="G57" i="1"/>
  <c r="H57" i="1"/>
  <c r="I57" i="1"/>
  <c r="I54" i="1"/>
  <c r="K56" i="1"/>
  <c r="J56" i="1"/>
  <c r="I56" i="1"/>
  <c r="H56" i="1"/>
  <c r="G56" i="1"/>
  <c r="F56" i="1"/>
  <c r="K55" i="1"/>
  <c r="J55" i="1"/>
  <c r="I55" i="1"/>
  <c r="H55" i="1"/>
  <c r="G55" i="1"/>
  <c r="F55" i="1"/>
  <c r="K54" i="1"/>
  <c r="J54" i="1"/>
  <c r="H54" i="1"/>
  <c r="G54" i="1"/>
  <c r="F54" i="1"/>
  <c r="E56" i="1"/>
  <c r="E54" i="1"/>
  <c r="C54" i="1" s="1"/>
  <c r="E55" i="1"/>
  <c r="K113" i="1"/>
  <c r="J113" i="1"/>
  <c r="I113" i="1"/>
  <c r="H113" i="1"/>
  <c r="G113" i="1"/>
  <c r="F113" i="1"/>
  <c r="E113" i="1"/>
  <c r="K108" i="1"/>
  <c r="J108" i="1"/>
  <c r="I108" i="1"/>
  <c r="H108" i="1"/>
  <c r="G108" i="1"/>
  <c r="F108" i="1"/>
  <c r="E108" i="1"/>
  <c r="K103" i="1"/>
  <c r="J103" i="1"/>
  <c r="I103" i="1"/>
  <c r="H103" i="1"/>
  <c r="G103" i="1"/>
  <c r="F103" i="1"/>
  <c r="E103" i="1"/>
  <c r="K93" i="1"/>
  <c r="J93" i="1"/>
  <c r="I93" i="1"/>
  <c r="H93" i="1"/>
  <c r="G93" i="1"/>
  <c r="F93" i="1"/>
  <c r="E93" i="1"/>
  <c r="K88" i="1"/>
  <c r="J88" i="1"/>
  <c r="I88" i="1"/>
  <c r="H88" i="1"/>
  <c r="G88" i="1"/>
  <c r="F88" i="1"/>
  <c r="E88" i="1"/>
  <c r="K83" i="1"/>
  <c r="J83" i="1"/>
  <c r="I83" i="1"/>
  <c r="H83" i="1"/>
  <c r="G83" i="1"/>
  <c r="F83" i="1"/>
  <c r="E83" i="1"/>
  <c r="K78" i="1"/>
  <c r="J78" i="1"/>
  <c r="I78" i="1"/>
  <c r="H78" i="1"/>
  <c r="G78" i="1"/>
  <c r="F78" i="1"/>
  <c r="E78" i="1"/>
  <c r="G73" i="1"/>
  <c r="F73" i="1"/>
  <c r="E73" i="1"/>
  <c r="D73" i="1"/>
  <c r="K73" i="1"/>
  <c r="J73" i="1"/>
  <c r="I73" i="1"/>
  <c r="H73" i="1"/>
  <c r="C57" i="1" l="1"/>
  <c r="C55" i="1"/>
  <c r="C56" i="1"/>
  <c r="C78" i="1"/>
  <c r="I53" i="1"/>
  <c r="J17" i="1"/>
  <c r="C83" i="1"/>
  <c r="C88" i="1"/>
  <c r="C93" i="1"/>
  <c r="E53" i="1"/>
  <c r="D18" i="1"/>
  <c r="E19" i="1"/>
  <c r="E14" i="1" s="1"/>
  <c r="F19" i="1"/>
  <c r="G19" i="1"/>
  <c r="G14" i="1" s="1"/>
  <c r="H19" i="1"/>
  <c r="H14" i="1" s="1"/>
  <c r="I19" i="1"/>
  <c r="I14" i="1" s="1"/>
  <c r="J19" i="1"/>
  <c r="J14" i="1" s="1"/>
  <c r="K19" i="1"/>
  <c r="K14" i="1" s="1"/>
  <c r="E20" i="1"/>
  <c r="E15" i="1" s="1"/>
  <c r="F20" i="1"/>
  <c r="G20" i="1"/>
  <c r="G15" i="1" s="1"/>
  <c r="H20" i="1"/>
  <c r="H15" i="1" s="1"/>
  <c r="I20" i="1"/>
  <c r="I15" i="1" s="1"/>
  <c r="J20" i="1"/>
  <c r="J15" i="1" s="1"/>
  <c r="K20" i="1"/>
  <c r="K15" i="1" s="1"/>
  <c r="E21" i="1"/>
  <c r="E16" i="1" s="1"/>
  <c r="E11" i="1" s="1"/>
  <c r="F21" i="1"/>
  <c r="F16" i="1" s="1"/>
  <c r="G21" i="1"/>
  <c r="G16" i="1" s="1"/>
  <c r="I21" i="1"/>
  <c r="J16" i="1"/>
  <c r="K16" i="1"/>
  <c r="E22" i="1"/>
  <c r="E17" i="1" s="1"/>
  <c r="F22" i="1"/>
  <c r="F17" i="1" s="1"/>
  <c r="G22" i="1"/>
  <c r="G17" i="1" s="1"/>
  <c r="H17" i="1"/>
  <c r="I22" i="1"/>
  <c r="K17" i="1"/>
  <c r="E23" i="1"/>
  <c r="F23" i="1"/>
  <c r="G23" i="1"/>
  <c r="H23" i="1"/>
  <c r="I23" i="1"/>
  <c r="J23" i="1"/>
  <c r="K23" i="1"/>
  <c r="E28" i="1"/>
  <c r="F28" i="1"/>
  <c r="G28" i="1"/>
  <c r="H28" i="1"/>
  <c r="I28" i="1"/>
  <c r="J28" i="1"/>
  <c r="K28" i="1"/>
  <c r="E33" i="1"/>
  <c r="F33" i="1"/>
  <c r="G33" i="1"/>
  <c r="H33" i="1"/>
  <c r="I33" i="1"/>
  <c r="J33" i="1"/>
  <c r="K33" i="1"/>
  <c r="E38" i="1"/>
  <c r="F38" i="1"/>
  <c r="G38" i="1"/>
  <c r="H38" i="1"/>
  <c r="H18" i="1" s="1"/>
  <c r="I38" i="1"/>
  <c r="J38" i="1"/>
  <c r="K38" i="1"/>
  <c r="E43" i="1"/>
  <c r="F43" i="1"/>
  <c r="G43" i="1"/>
  <c r="H43" i="1"/>
  <c r="I43" i="1"/>
  <c r="I18" i="1" s="1"/>
  <c r="J43" i="1"/>
  <c r="K43" i="1"/>
  <c r="F53" i="1"/>
  <c r="E58" i="1"/>
  <c r="F58" i="1"/>
  <c r="G58" i="1"/>
  <c r="H58" i="1"/>
  <c r="I58" i="1"/>
  <c r="J58" i="1"/>
  <c r="K58" i="1"/>
  <c r="E63" i="1"/>
  <c r="F63" i="1"/>
  <c r="G63" i="1"/>
  <c r="H63" i="1"/>
  <c r="I63" i="1"/>
  <c r="J63" i="1"/>
  <c r="K63" i="1"/>
  <c r="E68" i="1"/>
  <c r="F68" i="1"/>
  <c r="G68" i="1"/>
  <c r="H68" i="1"/>
  <c r="I68" i="1"/>
  <c r="J68" i="1"/>
  <c r="K68" i="1"/>
  <c r="H16" i="1"/>
  <c r="H11" i="1" s="1"/>
  <c r="K18" i="1" l="1"/>
  <c r="E9" i="1"/>
  <c r="E13" i="1"/>
  <c r="J18" i="1"/>
  <c r="F15" i="1"/>
  <c r="C15" i="1" s="1"/>
  <c r="C20" i="1"/>
  <c r="F14" i="1"/>
  <c r="C14" i="1" s="1"/>
  <c r="C19" i="1"/>
  <c r="I16" i="1"/>
  <c r="C16" i="1" s="1"/>
  <c r="C21" i="1"/>
  <c r="I17" i="1"/>
  <c r="I12" i="1" s="1"/>
  <c r="C22" i="1"/>
  <c r="J12" i="1"/>
  <c r="C43" i="1"/>
  <c r="G18" i="1"/>
  <c r="C63" i="1"/>
  <c r="C68" i="1"/>
  <c r="C23" i="1"/>
  <c r="E18" i="1"/>
  <c r="F18" i="1"/>
  <c r="C58" i="1"/>
  <c r="C28" i="1"/>
  <c r="F10" i="1"/>
  <c r="F11" i="1"/>
  <c r="H53" i="1"/>
  <c r="G12" i="1"/>
  <c r="G53" i="1"/>
  <c r="F12" i="1"/>
  <c r="K10" i="1"/>
  <c r="J9" i="1"/>
  <c r="J10" i="1"/>
  <c r="K11" i="1"/>
  <c r="H9" i="1"/>
  <c r="K12" i="1"/>
  <c r="G10" i="1"/>
  <c r="J11" i="1"/>
  <c r="G11" i="1"/>
  <c r="H10" i="1"/>
  <c r="H12" i="1"/>
  <c r="C33" i="1"/>
  <c r="C38" i="1"/>
  <c r="J53" i="1"/>
  <c r="K9" i="1"/>
  <c r="I10" i="1"/>
  <c r="E10" i="1"/>
  <c r="F9" i="1" l="1"/>
  <c r="I11" i="1"/>
  <c r="C17" i="1"/>
  <c r="J13" i="1"/>
  <c r="J8" i="1" s="1"/>
  <c r="K13" i="1"/>
  <c r="F13" i="1"/>
  <c r="F8" i="1" s="1"/>
  <c r="G13" i="1"/>
  <c r="G8" i="1" s="1"/>
  <c r="G9" i="1"/>
  <c r="H13" i="1"/>
  <c r="H8" i="1" s="1"/>
  <c r="E8" i="1"/>
  <c r="E12" i="1"/>
  <c r="C12" i="1" s="1"/>
  <c r="I9" i="1"/>
  <c r="I13" i="1"/>
  <c r="I8" i="1" s="1"/>
  <c r="C9" i="1" l="1"/>
  <c r="C13" i="1"/>
</calcChain>
</file>

<file path=xl/sharedStrings.xml><?xml version="1.0" encoding="utf-8"?>
<sst xmlns="http://schemas.openxmlformats.org/spreadsheetml/2006/main" count="132" uniqueCount="36">
  <si>
    <t>всего</t>
  </si>
  <si>
    <t>2021 </t>
  </si>
  <si>
    <t>2022 </t>
  </si>
  <si>
    <t>ВСЕГО ПО МУНИЦИПАЛЬНОЙ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</si>
  <si>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</si>
  <si>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</si>
  <si>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</si>
  <si>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источники*</t>
  </si>
  <si>
    <t>Капитальные вложения</t>
  </si>
  <si>
    <t>Мероприятие 1.1. Благоустройство дворовых территорий многоквартирных домов</t>
  </si>
  <si>
    <t>В том числе Благоустройство территории многоквартирных домов по ул. Загородная</t>
  </si>
  <si>
    <t xml:space="preserve"> </t>
  </si>
  <si>
    <t>В том числе Благоустройство территории многоквартирного дома по ул. Советская, 103</t>
  </si>
  <si>
    <t>В том числе Комплексное благоустройство территории многоквартирного дома по ул. Ленинградская, 27</t>
  </si>
  <si>
    <t>В том числе благоустройство сквера у Покровского собора в городе Камышлов Свердловской области</t>
  </si>
  <si>
    <t>В том числе благоустройство сквера Войнам-интернационалистам по улице Свердлова в городе Камышлов Свердловской области</t>
  </si>
  <si>
    <t xml:space="preserve">В том числе благоустройство сквера по ул. Гагарина (от сбербанка до ЦКиД)  </t>
  </si>
  <si>
    <t>Мероприятие 1.3. Общепрограммные расходы</t>
  </si>
  <si>
    <t xml:space="preserve">В том числе  реконструкция центрального городского сквера и площади по улице Карла Маркса в городе Камышлов Свердловской области (без софинансирования) </t>
  </si>
  <si>
    <t>В том числе реализация программ формирования современной городской среды по реконструкции центрального городского сквера и площади по улице Карла Маркса в городе Камышлов Свердловской области</t>
  </si>
  <si>
    <t>В том числе Комплексное благоустройство территории многоквартирного дома по ул. Энгельса, 166</t>
  </si>
  <si>
    <t xml:space="preserve">В том числе реализация программ формирования современной городской среды по комплексному благоустройству общественной территории по адресу: г. Камышлов, ул. Карла Маркса с названием проекта "Жемчужины купеческого квартала" </t>
  </si>
  <si>
    <t>В том числе Комплексное благоустройство территории многоквартирного дома по ул. Ленинградская, 20  и 22</t>
  </si>
  <si>
    <t>Мероприятие 1.4. Предоставление субсидии АО "Облкоммунэнерго" на возмещение затрат (расходов)  по переустройству инженерных коммуникаций</t>
  </si>
  <si>
    <t xml:space="preserve">В том числе реализация программ формирования современной городской среды по комплексному благоустройству общественной территории по адресу: г. Камышлов, ул. Карла Маркса с названием проекта "Жемчужины купеческого квартала" (без софинансирования) </t>
  </si>
  <si>
    <t xml:space="preserve">Мероприятие 1.5. Благоустройство общественных территорий  </t>
  </si>
  <si>
    <t>Мероприятие 1.2. Реализация программ формирования современной городской среды</t>
  </si>
  <si>
    <t>В том числе Комплексное благоустройство территории многоквартирного дома по ул. Советская, 29 и ул. М. Горького, 19</t>
  </si>
  <si>
    <t xml:space="preserve">В том числе благоустройство сквера по ул. Маяковского - ул. Энгельса (возле педколледжа, Аллея учителей)  </t>
  </si>
  <si>
    <t>В том числе благоустройство  Аллеи Чигрина(г.Камышлов, ул.Карла Маркса (возле нежилого здания № 50)</t>
  </si>
  <si>
    <t>Наименование ммероприятия/Источники расходов на финансирование</t>
  </si>
  <si>
    <t>№ строки</t>
  </si>
  <si>
    <t>Объем расходов на выполнение мероприятия за счет всех источников ресурсного обеспечения, руб.</t>
  </si>
  <si>
    <t xml:space="preserve">  * - в случае выделения денежных средств из областного и (или) местного бюджетов внебюджетный источник подлежит корректировке.</t>
  </si>
  <si>
    <t xml:space="preserve">Приложение № 4
к муниципальной программе
"Формирование современной городской среды на
Территории Камышловского городского округа
на 2017-2030 годы»
</t>
  </si>
  <si>
    <t xml:space="preserve">ПЛАН МЕРОПРИЯТИЙ
по выполнению муниципальной программы «Формирование современной городской среды на территории Камышловского городского округа
на 2017-2030годы»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</si>
</sst>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8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9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color rgb="FF00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4" fontId="4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6" fillId="5" borderId="2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7" fillId="2" borderId="1" xfId="0" applyFont="1" applyFill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2" borderId="2" xfId="0" applyNumberFormat="1" applyFont="1" applyFill="1" applyBorder="1" applyAlignment="1">
      <alignment horizontal="righ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vertical="top" wrapText="1"/>
    </xf>
    <xf numFmtId="4" fontId="6" fillId="6" borderId="1" xfId="0" applyNumberFormat="1" applyFont="1" applyFill="1" applyBorder="1" applyAlignment="1">
      <alignment horizontal="right" vertical="top" wrapText="1"/>
    </xf>
    <xf numFmtId="4" fontId="6" fillId="5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4" fontId="8" fillId="0" borderId="2" xfId="0" applyNumberFormat="1" applyFont="1" applyBorder="1" applyAlignment="1">
      <alignment horizontal="right" vertical="top" wrapText="1"/>
    </xf>
    <xf numFmtId="4" fontId="8" fillId="6" borderId="2" xfId="0" applyNumberFormat="1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vertical="top" wrapText="1"/>
    </xf>
    <xf numFmtId="4" fontId="8" fillId="6" borderId="1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4" fontId="8" fillId="4" borderId="2" xfId="0" applyNumberFormat="1" applyFont="1" applyFill="1" applyBorder="1" applyAlignment="1">
      <alignment horizontal="right" vertical="top" wrapText="1"/>
    </xf>
    <xf numFmtId="4" fontId="8" fillId="4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horizontal="left" vertical="top" wrapText="1"/>
    </xf>
    <xf numFmtId="0" fontId="3" fillId="0" borderId="0" xfId="0" applyFont="1" applyFill="1"/>
    <xf numFmtId="4" fontId="6" fillId="6" borderId="2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9"/>
  <sheetViews>
    <sheetView tabSelected="1" zoomScaleNormal="100" workbookViewId="0">
      <selection activeCell="C5" sqref="C5:Q5"/>
    </sheetView>
  </sheetViews>
  <sheetFormatPr defaultRowHeight="14.25" x14ac:dyDescent="0.2"/>
  <cols>
    <col min="1" max="1" width="4.7109375" style="3" customWidth="1"/>
    <col min="2" max="2" width="23.85546875" style="3" customWidth="1"/>
    <col min="3" max="3" width="12.28515625" style="3" customWidth="1"/>
    <col min="4" max="4" width="5.140625" style="3" customWidth="1"/>
    <col min="5" max="5" width="11.140625" style="3" customWidth="1"/>
    <col min="6" max="6" width="10.7109375" style="3" customWidth="1"/>
    <col min="7" max="8" width="11" style="3" customWidth="1"/>
    <col min="9" max="9" width="10.85546875" style="3" customWidth="1"/>
    <col min="10" max="10" width="13.42578125" style="3" customWidth="1"/>
    <col min="11" max="11" width="11.140625" style="34" customWidth="1"/>
    <col min="12" max="12" width="9.140625" style="3" customWidth="1"/>
    <col min="13" max="13" width="9.85546875" style="3" customWidth="1"/>
    <col min="14" max="14" width="8.7109375" style="3" customWidth="1"/>
    <col min="15" max="1025" width="8.5703125" style="3" customWidth="1"/>
    <col min="1026" max="16384" width="9.140625" style="3"/>
  </cols>
  <sheetData>
    <row r="2" spans="1:17" ht="78" customHeight="1" x14ac:dyDescent="0.2">
      <c r="I2" s="38" t="s">
        <v>34</v>
      </c>
      <c r="J2" s="38"/>
      <c r="K2" s="38"/>
      <c r="L2" s="38"/>
      <c r="M2" s="38"/>
      <c r="N2" s="38"/>
      <c r="O2" s="38"/>
      <c r="P2" s="38"/>
      <c r="Q2" s="38"/>
    </row>
    <row r="3" spans="1:17" x14ac:dyDescent="0.2">
      <c r="C3" s="4"/>
      <c r="I3" s="4"/>
    </row>
    <row r="4" spans="1:17" ht="60.75" customHeight="1" x14ac:dyDescent="0.2">
      <c r="B4" s="37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6" customFormat="1" ht="67.5" customHeight="1" x14ac:dyDescent="0.2">
      <c r="A5" s="5" t="s">
        <v>31</v>
      </c>
      <c r="B5" s="1" t="s">
        <v>30</v>
      </c>
      <c r="C5" s="36" t="s">
        <v>32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7" spans="1:17" x14ac:dyDescent="0.2">
      <c r="A7" s="7"/>
      <c r="B7" s="7"/>
      <c r="C7" s="8" t="s">
        <v>0</v>
      </c>
      <c r="D7" s="8">
        <v>2017</v>
      </c>
      <c r="E7" s="8">
        <v>2018</v>
      </c>
      <c r="F7" s="8">
        <v>2019</v>
      </c>
      <c r="G7" s="8">
        <v>2020</v>
      </c>
      <c r="H7" s="8" t="s">
        <v>1</v>
      </c>
      <c r="I7" s="9" t="s">
        <v>2</v>
      </c>
      <c r="J7" s="9">
        <v>2023</v>
      </c>
      <c r="K7" s="10">
        <v>2024</v>
      </c>
      <c r="L7" s="9">
        <v>2025</v>
      </c>
      <c r="M7" s="9">
        <v>2026</v>
      </c>
      <c r="N7" s="8">
        <v>2027</v>
      </c>
      <c r="O7" s="8">
        <v>2028</v>
      </c>
      <c r="P7" s="8">
        <v>2029</v>
      </c>
      <c r="Q7" s="8">
        <v>2030</v>
      </c>
    </row>
    <row r="8" spans="1:17" s="15" customFormat="1" ht="51" x14ac:dyDescent="0.2">
      <c r="A8" s="11">
        <v>1</v>
      </c>
      <c r="B8" s="11" t="s">
        <v>3</v>
      </c>
      <c r="C8" s="21">
        <f>SUM(D8:Q8)</f>
        <v>367360747.83000004</v>
      </c>
      <c r="D8" s="12">
        <v>0</v>
      </c>
      <c r="E8" s="13">
        <f>E13</f>
        <v>19889207.789999999</v>
      </c>
      <c r="F8" s="13">
        <f t="shared" ref="E8:K12" si="0">F13</f>
        <v>10280717.380000001</v>
      </c>
      <c r="G8" s="13">
        <f t="shared" si="0"/>
        <v>38709034.859999999</v>
      </c>
      <c r="H8" s="13">
        <f t="shared" si="0"/>
        <v>57060783.43</v>
      </c>
      <c r="I8" s="12">
        <f t="shared" si="0"/>
        <v>37516436.369999997</v>
      </c>
      <c r="J8" s="12">
        <f t="shared" si="0"/>
        <v>167989368</v>
      </c>
      <c r="K8" s="35">
        <f>K18+K53+K103+K108</f>
        <v>35603800</v>
      </c>
      <c r="L8" s="12">
        <f t="shared" ref="L8:Q8" si="1">L13</f>
        <v>103800</v>
      </c>
      <c r="M8" s="12">
        <f t="shared" si="1"/>
        <v>103800</v>
      </c>
      <c r="N8" s="13">
        <f t="shared" si="1"/>
        <v>103800</v>
      </c>
      <c r="O8" s="13">
        <f t="shared" si="1"/>
        <v>0</v>
      </c>
      <c r="P8" s="13">
        <f t="shared" si="1"/>
        <v>0</v>
      </c>
      <c r="Q8" s="13">
        <f t="shared" si="1"/>
        <v>0</v>
      </c>
    </row>
    <row r="9" spans="1:17" x14ac:dyDescent="0.2">
      <c r="A9" s="16">
        <v>2</v>
      </c>
      <c r="B9" s="16" t="s">
        <v>4</v>
      </c>
      <c r="C9" s="17">
        <f t="shared" ref="C9:C68" si="2">SUM(D9:K9)</f>
        <v>0</v>
      </c>
      <c r="D9" s="18">
        <v>0</v>
      </c>
      <c r="E9" s="19">
        <f>E14</f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8">
        <f t="shared" si="0"/>
        <v>0</v>
      </c>
      <c r="J9" s="18">
        <f t="shared" si="0"/>
        <v>0</v>
      </c>
      <c r="K9" s="26">
        <f t="shared" si="0"/>
        <v>0</v>
      </c>
      <c r="L9" s="18">
        <f t="shared" ref="L9:Q9" si="3">L14</f>
        <v>0</v>
      </c>
      <c r="M9" s="18">
        <f t="shared" si="3"/>
        <v>0</v>
      </c>
      <c r="N9" s="19">
        <f t="shared" si="3"/>
        <v>0</v>
      </c>
      <c r="O9" s="19">
        <f t="shared" si="3"/>
        <v>0</v>
      </c>
      <c r="P9" s="19">
        <f t="shared" si="3"/>
        <v>0</v>
      </c>
      <c r="Q9" s="19">
        <f t="shared" si="3"/>
        <v>0</v>
      </c>
    </row>
    <row r="10" spans="1:17" x14ac:dyDescent="0.2">
      <c r="A10" s="16">
        <v>3</v>
      </c>
      <c r="B10" s="16" t="s">
        <v>5</v>
      </c>
      <c r="C10" s="17">
        <f>SUM(D10:Q10)</f>
        <v>97102900</v>
      </c>
      <c r="D10" s="18">
        <v>0</v>
      </c>
      <c r="E10" s="19">
        <f t="shared" si="0"/>
        <v>16829700</v>
      </c>
      <c r="F10" s="19">
        <f t="shared" si="0"/>
        <v>9416700</v>
      </c>
      <c r="G10" s="19">
        <f t="shared" si="0"/>
        <v>12379700</v>
      </c>
      <c r="H10" s="19">
        <f t="shared" si="0"/>
        <v>35000000</v>
      </c>
      <c r="I10" s="18">
        <f t="shared" si="0"/>
        <v>23476800</v>
      </c>
      <c r="J10" s="18">
        <f t="shared" si="0"/>
        <v>0</v>
      </c>
      <c r="K10" s="26">
        <f t="shared" si="0"/>
        <v>0</v>
      </c>
      <c r="L10" s="18">
        <f t="shared" ref="L10:Q10" si="4">L15</f>
        <v>0</v>
      </c>
      <c r="M10" s="18">
        <f t="shared" si="4"/>
        <v>0</v>
      </c>
      <c r="N10" s="19">
        <f t="shared" si="4"/>
        <v>0</v>
      </c>
      <c r="O10" s="19">
        <f t="shared" si="4"/>
        <v>0</v>
      </c>
      <c r="P10" s="19">
        <f t="shared" si="4"/>
        <v>0</v>
      </c>
      <c r="Q10" s="19">
        <f t="shared" si="4"/>
        <v>0</v>
      </c>
    </row>
    <row r="11" spans="1:17" x14ac:dyDescent="0.2">
      <c r="A11" s="16">
        <v>4</v>
      </c>
      <c r="B11" s="16" t="s">
        <v>6</v>
      </c>
      <c r="C11" s="17">
        <f>SUM(D11:Q11)</f>
        <v>39355687.829999998</v>
      </c>
      <c r="D11" s="18">
        <v>0</v>
      </c>
      <c r="E11" s="19">
        <f>E16</f>
        <v>3059507.79</v>
      </c>
      <c r="F11" s="19">
        <f t="shared" si="0"/>
        <v>864017.38</v>
      </c>
      <c r="G11" s="19">
        <f>G16</f>
        <v>2129744.86</v>
      </c>
      <c r="H11" s="19">
        <f>H16</f>
        <v>16394764.430000002</v>
      </c>
      <c r="I11" s="18">
        <f t="shared" si="0"/>
        <v>14039636.369999999</v>
      </c>
      <c r="J11" s="18">
        <f t="shared" si="0"/>
        <v>2452817</v>
      </c>
      <c r="K11" s="26">
        <f t="shared" si="0"/>
        <v>103800</v>
      </c>
      <c r="L11" s="18">
        <f t="shared" ref="L11:Q11" si="5">L16</f>
        <v>103800</v>
      </c>
      <c r="M11" s="18">
        <f t="shared" si="5"/>
        <v>103800</v>
      </c>
      <c r="N11" s="19">
        <f t="shared" si="5"/>
        <v>103800</v>
      </c>
      <c r="O11" s="19">
        <f t="shared" si="5"/>
        <v>0</v>
      </c>
      <c r="P11" s="19">
        <f t="shared" si="5"/>
        <v>0</v>
      </c>
      <c r="Q11" s="19">
        <f t="shared" si="5"/>
        <v>0</v>
      </c>
    </row>
    <row r="12" spans="1:17" x14ac:dyDescent="0.2">
      <c r="A12" s="16">
        <v>5</v>
      </c>
      <c r="B12" s="16" t="s">
        <v>7</v>
      </c>
      <c r="C12" s="17">
        <f t="shared" ref="C10:C12" si="6">SUM(D12:N12)</f>
        <v>230902160</v>
      </c>
      <c r="D12" s="18">
        <v>0</v>
      </c>
      <c r="E12" s="19">
        <f t="shared" si="0"/>
        <v>0</v>
      </c>
      <c r="F12" s="19">
        <f t="shared" si="0"/>
        <v>0</v>
      </c>
      <c r="G12" s="19">
        <f t="shared" si="0"/>
        <v>24199590</v>
      </c>
      <c r="H12" s="19">
        <f>H17</f>
        <v>5666019</v>
      </c>
      <c r="I12" s="18">
        <f t="shared" si="0"/>
        <v>0</v>
      </c>
      <c r="J12" s="18">
        <f t="shared" si="0"/>
        <v>165536551</v>
      </c>
      <c r="K12" s="26">
        <f t="shared" si="0"/>
        <v>35500000</v>
      </c>
      <c r="L12" s="18">
        <f t="shared" ref="L12:Q12" si="7">L17</f>
        <v>0</v>
      </c>
      <c r="M12" s="18">
        <f t="shared" si="7"/>
        <v>0</v>
      </c>
      <c r="N12" s="19">
        <f t="shared" si="7"/>
        <v>0</v>
      </c>
      <c r="O12" s="19">
        <f t="shared" si="7"/>
        <v>0</v>
      </c>
      <c r="P12" s="19">
        <f t="shared" si="7"/>
        <v>0</v>
      </c>
      <c r="Q12" s="19">
        <f t="shared" si="7"/>
        <v>0</v>
      </c>
    </row>
    <row r="13" spans="1:17" x14ac:dyDescent="0.2">
      <c r="A13" s="11">
        <v>6</v>
      </c>
      <c r="B13" s="11" t="s">
        <v>8</v>
      </c>
      <c r="C13" s="17">
        <f t="shared" si="2"/>
        <v>367049347.83000004</v>
      </c>
      <c r="D13" s="18">
        <v>0</v>
      </c>
      <c r="E13" s="19">
        <f>SUM(E14:E17)</f>
        <v>19889207.789999999</v>
      </c>
      <c r="F13" s="19">
        <f t="shared" ref="F13:K13" si="8">SUM(F14:F17)</f>
        <v>10280717.380000001</v>
      </c>
      <c r="G13" s="19">
        <f t="shared" si="8"/>
        <v>38709034.859999999</v>
      </c>
      <c r="H13" s="19">
        <f t="shared" si="8"/>
        <v>57060783.43</v>
      </c>
      <c r="I13" s="18">
        <f t="shared" si="8"/>
        <v>37516436.369999997</v>
      </c>
      <c r="J13" s="18">
        <f t="shared" si="8"/>
        <v>167989368</v>
      </c>
      <c r="K13" s="26">
        <f t="shared" si="8"/>
        <v>35603800</v>
      </c>
      <c r="L13" s="18">
        <f t="shared" ref="L13:N13" si="9">SUM(L14:L17)</f>
        <v>103800</v>
      </c>
      <c r="M13" s="18">
        <f t="shared" si="9"/>
        <v>103800</v>
      </c>
      <c r="N13" s="19">
        <f t="shared" si="9"/>
        <v>103800</v>
      </c>
      <c r="O13" s="19">
        <f t="shared" ref="O13:Q13" si="10">O18</f>
        <v>0</v>
      </c>
      <c r="P13" s="19">
        <f t="shared" si="10"/>
        <v>0</v>
      </c>
      <c r="Q13" s="19">
        <f t="shared" si="10"/>
        <v>0</v>
      </c>
    </row>
    <row r="14" spans="1:17" x14ac:dyDescent="0.2">
      <c r="A14" s="16">
        <v>7</v>
      </c>
      <c r="B14" s="16" t="s">
        <v>4</v>
      </c>
      <c r="C14" s="17">
        <f t="shared" ref="C14" si="11">SUM(D14:N14)</f>
        <v>0</v>
      </c>
      <c r="D14" s="18">
        <v>0</v>
      </c>
      <c r="E14" s="19">
        <f t="shared" ref="E14:N14" si="12">E19+E54+E104+E109+E114</f>
        <v>0</v>
      </c>
      <c r="F14" s="19">
        <f t="shared" si="12"/>
        <v>0</v>
      </c>
      <c r="G14" s="19">
        <f t="shared" si="12"/>
        <v>0</v>
      </c>
      <c r="H14" s="19">
        <f t="shared" si="12"/>
        <v>0</v>
      </c>
      <c r="I14" s="19">
        <f t="shared" si="12"/>
        <v>0</v>
      </c>
      <c r="J14" s="19">
        <f t="shared" si="12"/>
        <v>0</v>
      </c>
      <c r="K14" s="28">
        <f t="shared" si="12"/>
        <v>0</v>
      </c>
      <c r="L14" s="19">
        <f t="shared" si="12"/>
        <v>0</v>
      </c>
      <c r="M14" s="19">
        <f t="shared" si="12"/>
        <v>0</v>
      </c>
      <c r="N14" s="19">
        <f t="shared" si="12"/>
        <v>0</v>
      </c>
      <c r="O14" s="19">
        <f t="shared" ref="O14:Q14" si="13">O19</f>
        <v>0</v>
      </c>
      <c r="P14" s="19">
        <f t="shared" si="13"/>
        <v>0</v>
      </c>
      <c r="Q14" s="19">
        <f t="shared" si="13"/>
        <v>0</v>
      </c>
    </row>
    <row r="15" spans="1:17" x14ac:dyDescent="0.2">
      <c r="A15" s="16">
        <v>8</v>
      </c>
      <c r="B15" s="16" t="s">
        <v>5</v>
      </c>
      <c r="C15" s="17">
        <f>SUM(D15:N15)</f>
        <v>97102900</v>
      </c>
      <c r="D15" s="18">
        <v>0</v>
      </c>
      <c r="E15" s="19">
        <f t="shared" ref="E15:N15" si="14">E20+E55+E110+E105+E115</f>
        <v>16829700</v>
      </c>
      <c r="F15" s="19">
        <f t="shared" si="14"/>
        <v>9416700</v>
      </c>
      <c r="G15" s="19">
        <f t="shared" si="14"/>
        <v>12379700</v>
      </c>
      <c r="H15" s="19">
        <f t="shared" si="14"/>
        <v>35000000</v>
      </c>
      <c r="I15" s="19">
        <f t="shared" si="14"/>
        <v>23476800</v>
      </c>
      <c r="J15" s="19">
        <f t="shared" si="14"/>
        <v>0</v>
      </c>
      <c r="K15" s="28">
        <f t="shared" si="14"/>
        <v>0</v>
      </c>
      <c r="L15" s="19">
        <f t="shared" si="14"/>
        <v>0</v>
      </c>
      <c r="M15" s="19">
        <f t="shared" si="14"/>
        <v>0</v>
      </c>
      <c r="N15" s="19">
        <f t="shared" si="14"/>
        <v>0</v>
      </c>
      <c r="O15" s="19">
        <f t="shared" ref="O15:Q15" si="15">O20</f>
        <v>0</v>
      </c>
      <c r="P15" s="19">
        <f t="shared" si="15"/>
        <v>0</v>
      </c>
      <c r="Q15" s="19">
        <f t="shared" si="15"/>
        <v>0</v>
      </c>
    </row>
    <row r="16" spans="1:17" x14ac:dyDescent="0.2">
      <c r="A16" s="16">
        <v>9</v>
      </c>
      <c r="B16" s="16" t="s">
        <v>6</v>
      </c>
      <c r="C16" s="17">
        <f>SUM(D16:N16)</f>
        <v>39355687.829999998</v>
      </c>
      <c r="D16" s="18">
        <v>0</v>
      </c>
      <c r="E16" s="19">
        <f t="shared" ref="E16:N16" si="16">E21+E56+E106+E116+E111</f>
        <v>3059507.79</v>
      </c>
      <c r="F16" s="19">
        <f t="shared" si="16"/>
        <v>864017.38</v>
      </c>
      <c r="G16" s="19">
        <f t="shared" si="16"/>
        <v>2129744.86</v>
      </c>
      <c r="H16" s="19">
        <f t="shared" si="16"/>
        <v>16394764.430000002</v>
      </c>
      <c r="I16" s="19">
        <f t="shared" si="16"/>
        <v>14039636.369999999</v>
      </c>
      <c r="J16" s="19">
        <f t="shared" si="16"/>
        <v>2452817</v>
      </c>
      <c r="K16" s="28">
        <f t="shared" si="16"/>
        <v>103800</v>
      </c>
      <c r="L16" s="19">
        <f t="shared" si="16"/>
        <v>103800</v>
      </c>
      <c r="M16" s="19">
        <f t="shared" si="16"/>
        <v>103800</v>
      </c>
      <c r="N16" s="19">
        <f t="shared" si="16"/>
        <v>103800</v>
      </c>
      <c r="O16" s="19">
        <f t="shared" ref="O16:Q16" si="17">O21</f>
        <v>0</v>
      </c>
      <c r="P16" s="19">
        <f t="shared" si="17"/>
        <v>0</v>
      </c>
      <c r="Q16" s="19">
        <f t="shared" si="17"/>
        <v>0</v>
      </c>
    </row>
    <row r="17" spans="1:17" x14ac:dyDescent="0.2">
      <c r="A17" s="16">
        <v>10</v>
      </c>
      <c r="B17" s="16" t="s">
        <v>7</v>
      </c>
      <c r="C17" s="17">
        <f>SUM(D17:N17)</f>
        <v>230902160</v>
      </c>
      <c r="D17" s="18">
        <v>0</v>
      </c>
      <c r="E17" s="19">
        <f t="shared" ref="E17:N17" si="18">E22+E57+E107+E112+E117</f>
        <v>0</v>
      </c>
      <c r="F17" s="19">
        <f t="shared" si="18"/>
        <v>0</v>
      </c>
      <c r="G17" s="19">
        <f t="shared" si="18"/>
        <v>24199590</v>
      </c>
      <c r="H17" s="19">
        <f t="shared" si="18"/>
        <v>5666019</v>
      </c>
      <c r="I17" s="19">
        <f t="shared" si="18"/>
        <v>0</v>
      </c>
      <c r="J17" s="19">
        <f t="shared" si="18"/>
        <v>165536551</v>
      </c>
      <c r="K17" s="28">
        <f t="shared" si="18"/>
        <v>35500000</v>
      </c>
      <c r="L17" s="19">
        <f t="shared" si="18"/>
        <v>0</v>
      </c>
      <c r="M17" s="19">
        <f t="shared" si="18"/>
        <v>0</v>
      </c>
      <c r="N17" s="19">
        <f t="shared" si="18"/>
        <v>0</v>
      </c>
      <c r="O17" s="19">
        <f t="shared" ref="O17:Q17" si="19">O22</f>
        <v>0</v>
      </c>
      <c r="P17" s="19">
        <f t="shared" si="19"/>
        <v>0</v>
      </c>
      <c r="Q17" s="19">
        <f t="shared" si="19"/>
        <v>0</v>
      </c>
    </row>
    <row r="18" spans="1:17" s="15" customFormat="1" ht="60" customHeight="1" x14ac:dyDescent="0.2">
      <c r="A18" s="20">
        <v>11</v>
      </c>
      <c r="B18" s="20" t="s">
        <v>9</v>
      </c>
      <c r="C18" s="21">
        <f>SUM(D18:Q18)</f>
        <v>43929408.169999994</v>
      </c>
      <c r="D18" s="22">
        <f>D23+D28+D33+D43</f>
        <v>0</v>
      </c>
      <c r="E18" s="22">
        <f>E23+E28+E33+E43+E38</f>
        <v>1960333.72</v>
      </c>
      <c r="F18" s="22">
        <f t="shared" ref="F18:G18" si="20">F23+F28+F33+F43+F38</f>
        <v>272408.03999999998</v>
      </c>
      <c r="G18" s="22">
        <f t="shared" si="20"/>
        <v>24491585.899999999</v>
      </c>
      <c r="H18" s="22">
        <f>H23+H28+H33+H43+H38+H48</f>
        <v>6078999.5099999998</v>
      </c>
      <c r="I18" s="22">
        <f>I23+I28+I33+I43+I38+I48</f>
        <v>0</v>
      </c>
      <c r="J18" s="22">
        <f>J23+J28+J33+J43+J38+J48</f>
        <v>10626081</v>
      </c>
      <c r="K18" s="21">
        <f>K23+K28+K33+K43+K38+K48</f>
        <v>500000</v>
      </c>
      <c r="L18" s="22">
        <f t="shared" ref="L18:Q18" si="21">L23+L28+L33+L43+L38+L48</f>
        <v>0</v>
      </c>
      <c r="M18" s="22">
        <f t="shared" si="21"/>
        <v>0</v>
      </c>
      <c r="N18" s="22">
        <f t="shared" si="21"/>
        <v>0</v>
      </c>
      <c r="O18" s="22">
        <f t="shared" si="21"/>
        <v>0</v>
      </c>
      <c r="P18" s="22">
        <f t="shared" si="21"/>
        <v>0</v>
      </c>
      <c r="Q18" s="22">
        <f t="shared" si="21"/>
        <v>0</v>
      </c>
    </row>
    <row r="19" spans="1:17" x14ac:dyDescent="0.2">
      <c r="A19" s="23"/>
      <c r="B19" s="23" t="s">
        <v>4</v>
      </c>
      <c r="C19" s="17">
        <f t="shared" ref="C19:C22" si="22">SUM(D19:N19)</f>
        <v>0</v>
      </c>
      <c r="D19" s="18">
        <v>0</v>
      </c>
      <c r="E19" s="19">
        <f>E24+E29</f>
        <v>0</v>
      </c>
      <c r="F19" s="19">
        <f t="shared" ref="F19:K21" si="23">F24+F29+F34+F44</f>
        <v>0</v>
      </c>
      <c r="G19" s="19">
        <f t="shared" si="23"/>
        <v>0</v>
      </c>
      <c r="H19" s="19">
        <f t="shared" si="23"/>
        <v>0</v>
      </c>
      <c r="I19" s="19">
        <f t="shared" si="23"/>
        <v>0</v>
      </c>
      <c r="J19" s="19">
        <f t="shared" si="23"/>
        <v>0</v>
      </c>
      <c r="K19" s="28">
        <f t="shared" si="23"/>
        <v>0</v>
      </c>
      <c r="L19" s="19">
        <f t="shared" ref="L19:Q19" si="24">L24+L29+L34+L44</f>
        <v>0</v>
      </c>
      <c r="M19" s="19">
        <f t="shared" si="24"/>
        <v>0</v>
      </c>
      <c r="N19" s="19">
        <f t="shared" si="24"/>
        <v>0</v>
      </c>
      <c r="O19" s="19">
        <f t="shared" si="24"/>
        <v>0</v>
      </c>
      <c r="P19" s="19">
        <f t="shared" si="24"/>
        <v>0</v>
      </c>
      <c r="Q19" s="19">
        <f t="shared" si="24"/>
        <v>0</v>
      </c>
    </row>
    <row r="20" spans="1:17" x14ac:dyDescent="0.2">
      <c r="A20" s="23"/>
      <c r="B20" s="23" t="s">
        <v>5</v>
      </c>
      <c r="C20" s="17">
        <f t="shared" si="22"/>
        <v>0</v>
      </c>
      <c r="D20" s="18">
        <v>0</v>
      </c>
      <c r="E20" s="19">
        <f>E25+E30</f>
        <v>0</v>
      </c>
      <c r="F20" s="19">
        <f t="shared" si="23"/>
        <v>0</v>
      </c>
      <c r="G20" s="19">
        <f t="shared" si="23"/>
        <v>0</v>
      </c>
      <c r="H20" s="19">
        <f t="shared" si="23"/>
        <v>0</v>
      </c>
      <c r="I20" s="19">
        <f t="shared" si="23"/>
        <v>0</v>
      </c>
      <c r="J20" s="19">
        <f t="shared" si="23"/>
        <v>0</v>
      </c>
      <c r="K20" s="28">
        <f t="shared" si="23"/>
        <v>0</v>
      </c>
      <c r="L20" s="19">
        <f t="shared" ref="L20:Q20" si="25">L25+L30+L35+L45</f>
        <v>0</v>
      </c>
      <c r="M20" s="19">
        <f t="shared" si="25"/>
        <v>0</v>
      </c>
      <c r="N20" s="19">
        <f t="shared" si="25"/>
        <v>0</v>
      </c>
      <c r="O20" s="19">
        <f t="shared" si="25"/>
        <v>0</v>
      </c>
      <c r="P20" s="19">
        <f t="shared" si="25"/>
        <v>0</v>
      </c>
      <c r="Q20" s="19">
        <f t="shared" si="25"/>
        <v>0</v>
      </c>
    </row>
    <row r="21" spans="1:17" x14ac:dyDescent="0.2">
      <c r="A21" s="23"/>
      <c r="B21" s="23" t="s">
        <v>6</v>
      </c>
      <c r="C21" s="17">
        <f t="shared" si="22"/>
        <v>2937718.17</v>
      </c>
      <c r="D21" s="18">
        <v>0</v>
      </c>
      <c r="E21" s="19">
        <f>E26+E31</f>
        <v>1960333.72</v>
      </c>
      <c r="F21" s="19">
        <f t="shared" si="23"/>
        <v>272408.03999999998</v>
      </c>
      <c r="G21" s="19">
        <f t="shared" si="23"/>
        <v>291995.90000000002</v>
      </c>
      <c r="H21" s="19">
        <f>H26+H31+H36+H46+H41</f>
        <v>412980.51</v>
      </c>
      <c r="I21" s="19">
        <f t="shared" si="23"/>
        <v>0</v>
      </c>
      <c r="J21" s="19">
        <f>J26+J31+J36+J46+J51</f>
        <v>0</v>
      </c>
      <c r="K21" s="28">
        <f>K26+K31+K36+K46+K51</f>
        <v>0</v>
      </c>
      <c r="L21" s="19">
        <f t="shared" ref="L21:M21" si="26">L26+L31+L36+L46+L51</f>
        <v>0</v>
      </c>
      <c r="M21" s="19">
        <f t="shared" si="26"/>
        <v>0</v>
      </c>
      <c r="N21" s="19">
        <f t="shared" ref="N21:Q21" si="27">N26+N31+N36+N46</f>
        <v>0</v>
      </c>
      <c r="O21" s="19">
        <f t="shared" si="27"/>
        <v>0</v>
      </c>
      <c r="P21" s="19">
        <f t="shared" si="27"/>
        <v>0</v>
      </c>
      <c r="Q21" s="19">
        <f t="shared" si="27"/>
        <v>0</v>
      </c>
    </row>
    <row r="22" spans="1:17" x14ac:dyDescent="0.2">
      <c r="A22" s="23"/>
      <c r="B22" s="16" t="s">
        <v>7</v>
      </c>
      <c r="C22" s="17">
        <f t="shared" si="22"/>
        <v>40991690</v>
      </c>
      <c r="D22" s="18">
        <v>0</v>
      </c>
      <c r="E22" s="19">
        <f>E27+E32</f>
        <v>0</v>
      </c>
      <c r="F22" s="19">
        <f>F27+F32+F37+F47</f>
        <v>0</v>
      </c>
      <c r="G22" s="19">
        <f>G27+G32+G37+G47</f>
        <v>24199590</v>
      </c>
      <c r="H22" s="19">
        <f>H27+H32+H37+H47+H42</f>
        <v>5666019</v>
      </c>
      <c r="I22" s="19">
        <f>I27+I32+I37+I47</f>
        <v>0</v>
      </c>
      <c r="J22" s="19">
        <f>J27+J32+J37+J47+J52</f>
        <v>10626081</v>
      </c>
      <c r="K22" s="28">
        <f>K27+K32+K37+K47+K52</f>
        <v>500000</v>
      </c>
      <c r="L22" s="19">
        <f t="shared" ref="L22:M22" si="28">L27+L32+L37+L47+L52</f>
        <v>0</v>
      </c>
      <c r="M22" s="19">
        <f t="shared" si="28"/>
        <v>0</v>
      </c>
      <c r="N22" s="19">
        <f t="shared" ref="N22:Q22" si="29">N27+N32+N37+N47</f>
        <v>0</v>
      </c>
      <c r="O22" s="19">
        <f t="shared" si="29"/>
        <v>0</v>
      </c>
      <c r="P22" s="19">
        <f t="shared" si="29"/>
        <v>0</v>
      </c>
      <c r="Q22" s="19">
        <f t="shared" si="29"/>
        <v>0</v>
      </c>
    </row>
    <row r="23" spans="1:17" ht="66.400000000000006" customHeight="1" x14ac:dyDescent="0.2">
      <c r="A23" s="23">
        <v>12</v>
      </c>
      <c r="B23" s="24" t="s">
        <v>10</v>
      </c>
      <c r="C23" s="17">
        <f t="shared" si="2"/>
        <v>26159923.719999999</v>
      </c>
      <c r="D23" s="18">
        <v>0</v>
      </c>
      <c r="E23" s="19">
        <f t="shared" ref="E23:K23" si="30">SUM(E24:E27)</f>
        <v>1960333.72</v>
      </c>
      <c r="F23" s="19">
        <f t="shared" si="30"/>
        <v>0</v>
      </c>
      <c r="G23" s="19">
        <f t="shared" si="30"/>
        <v>24199590</v>
      </c>
      <c r="H23" s="19">
        <f t="shared" si="30"/>
        <v>0</v>
      </c>
      <c r="I23" s="18">
        <f t="shared" si="30"/>
        <v>0</v>
      </c>
      <c r="J23" s="18">
        <f t="shared" si="30"/>
        <v>0</v>
      </c>
      <c r="K23" s="26">
        <f t="shared" si="30"/>
        <v>0</v>
      </c>
      <c r="L23" s="18">
        <f t="shared" ref="L23:M23" si="31">SUM(L24:L27)</f>
        <v>0</v>
      </c>
      <c r="M23" s="18">
        <f t="shared" si="31"/>
        <v>0</v>
      </c>
      <c r="N23" s="19">
        <f t="shared" ref="N23:Q23" si="32">N28+N33+N38+N48</f>
        <v>0</v>
      </c>
      <c r="O23" s="19">
        <f t="shared" si="32"/>
        <v>0</v>
      </c>
      <c r="P23" s="19">
        <f t="shared" si="32"/>
        <v>0</v>
      </c>
      <c r="Q23" s="19">
        <f t="shared" si="32"/>
        <v>0</v>
      </c>
    </row>
    <row r="24" spans="1:17" x14ac:dyDescent="0.2">
      <c r="A24" s="23" t="s">
        <v>11</v>
      </c>
      <c r="B24" s="23" t="s">
        <v>4</v>
      </c>
      <c r="C24" s="17">
        <f t="shared" ref="C24:C27" si="33">SUM(D24:N24)</f>
        <v>0</v>
      </c>
      <c r="D24" s="18">
        <v>0</v>
      </c>
      <c r="E24" s="17">
        <v>0</v>
      </c>
      <c r="F24" s="17">
        <v>0</v>
      </c>
      <c r="G24" s="17">
        <v>0</v>
      </c>
      <c r="H24" s="17">
        <v>0</v>
      </c>
      <c r="I24" s="25">
        <v>0</v>
      </c>
      <c r="J24" s="25">
        <v>0</v>
      </c>
      <c r="K24" s="26">
        <v>0</v>
      </c>
      <c r="L24" s="25">
        <v>0</v>
      </c>
      <c r="M24" s="25">
        <v>0</v>
      </c>
      <c r="N24" s="19">
        <f t="shared" ref="N24:Q24" si="34">N29+N34+N39+N49</f>
        <v>0</v>
      </c>
      <c r="O24" s="19">
        <f t="shared" si="34"/>
        <v>0</v>
      </c>
      <c r="P24" s="19">
        <f t="shared" si="34"/>
        <v>0</v>
      </c>
      <c r="Q24" s="19">
        <f t="shared" si="34"/>
        <v>0</v>
      </c>
    </row>
    <row r="25" spans="1:17" x14ac:dyDescent="0.2">
      <c r="A25" s="23"/>
      <c r="B25" s="23" t="s">
        <v>5</v>
      </c>
      <c r="C25" s="17">
        <f t="shared" si="33"/>
        <v>0</v>
      </c>
      <c r="D25" s="18">
        <v>0</v>
      </c>
      <c r="E25" s="17">
        <v>0</v>
      </c>
      <c r="F25" s="17">
        <v>0</v>
      </c>
      <c r="G25" s="17">
        <v>0</v>
      </c>
      <c r="H25" s="17">
        <v>0</v>
      </c>
      <c r="I25" s="25">
        <v>0</v>
      </c>
      <c r="J25" s="25">
        <v>0</v>
      </c>
      <c r="K25" s="26">
        <v>0</v>
      </c>
      <c r="L25" s="25">
        <v>0</v>
      </c>
      <c r="M25" s="25">
        <v>0</v>
      </c>
      <c r="N25" s="19">
        <f t="shared" ref="N25:Q25" si="35">N30+N35+N40+N50</f>
        <v>0</v>
      </c>
      <c r="O25" s="19">
        <f t="shared" si="35"/>
        <v>0</v>
      </c>
      <c r="P25" s="19">
        <f t="shared" si="35"/>
        <v>0</v>
      </c>
      <c r="Q25" s="19">
        <f t="shared" si="35"/>
        <v>0</v>
      </c>
    </row>
    <row r="26" spans="1:17" x14ac:dyDescent="0.2">
      <c r="A26" s="23"/>
      <c r="B26" s="23" t="s">
        <v>6</v>
      </c>
      <c r="C26" s="17">
        <f t="shared" si="33"/>
        <v>1960333.72</v>
      </c>
      <c r="D26" s="18">
        <v>0</v>
      </c>
      <c r="E26" s="17">
        <v>1960333.72</v>
      </c>
      <c r="F26" s="17">
        <v>0</v>
      </c>
      <c r="G26" s="17">
        <v>0</v>
      </c>
      <c r="H26" s="17">
        <v>0</v>
      </c>
      <c r="I26" s="25">
        <v>0</v>
      </c>
      <c r="J26" s="25">
        <v>0</v>
      </c>
      <c r="K26" s="26">
        <v>0</v>
      </c>
      <c r="L26" s="25">
        <v>0</v>
      </c>
      <c r="M26" s="25">
        <v>0</v>
      </c>
      <c r="N26" s="19">
        <f t="shared" ref="N26:Q26" si="36">N31+N36+N41+N51</f>
        <v>0</v>
      </c>
      <c r="O26" s="19">
        <f t="shared" si="36"/>
        <v>0</v>
      </c>
      <c r="P26" s="19">
        <f t="shared" si="36"/>
        <v>0</v>
      </c>
      <c r="Q26" s="19">
        <f t="shared" si="36"/>
        <v>0</v>
      </c>
    </row>
    <row r="27" spans="1:17" x14ac:dyDescent="0.2">
      <c r="A27" s="23"/>
      <c r="B27" s="16" t="s">
        <v>7</v>
      </c>
      <c r="C27" s="17">
        <f t="shared" si="33"/>
        <v>24199590</v>
      </c>
      <c r="D27" s="18">
        <v>0</v>
      </c>
      <c r="E27" s="17">
        <v>0</v>
      </c>
      <c r="F27" s="19">
        <v>0</v>
      </c>
      <c r="G27" s="17">
        <v>24199590</v>
      </c>
      <c r="H27" s="17">
        <v>0</v>
      </c>
      <c r="I27" s="25">
        <v>0</v>
      </c>
      <c r="J27" s="25">
        <v>0</v>
      </c>
      <c r="K27" s="26">
        <v>0</v>
      </c>
      <c r="L27" s="25">
        <v>0</v>
      </c>
      <c r="M27" s="25">
        <v>0</v>
      </c>
      <c r="N27" s="19">
        <f t="shared" ref="N27:Q27" si="37">N32+N37+N42+N52</f>
        <v>0</v>
      </c>
      <c r="O27" s="19">
        <f t="shared" si="37"/>
        <v>0</v>
      </c>
      <c r="P27" s="19">
        <f t="shared" si="37"/>
        <v>0</v>
      </c>
      <c r="Q27" s="19">
        <f t="shared" si="37"/>
        <v>0</v>
      </c>
    </row>
    <row r="28" spans="1:17" ht="65.650000000000006" customHeight="1" x14ac:dyDescent="0.2">
      <c r="A28" s="23">
        <v>13</v>
      </c>
      <c r="B28" s="24" t="s">
        <v>12</v>
      </c>
      <c r="C28" s="17">
        <f t="shared" si="2"/>
        <v>272408.03999999998</v>
      </c>
      <c r="D28" s="18">
        <v>0</v>
      </c>
      <c r="E28" s="19">
        <f t="shared" ref="E28:K28" si="38">SUM(E29:E32)</f>
        <v>0</v>
      </c>
      <c r="F28" s="19">
        <f t="shared" si="38"/>
        <v>272408.03999999998</v>
      </c>
      <c r="G28" s="19">
        <f t="shared" si="38"/>
        <v>0</v>
      </c>
      <c r="H28" s="19">
        <f t="shared" si="38"/>
        <v>0</v>
      </c>
      <c r="I28" s="18">
        <f t="shared" si="38"/>
        <v>0</v>
      </c>
      <c r="J28" s="18">
        <f t="shared" si="38"/>
        <v>0</v>
      </c>
      <c r="K28" s="26">
        <f t="shared" si="38"/>
        <v>0</v>
      </c>
      <c r="L28" s="18">
        <f t="shared" ref="L28:N28" si="39">SUM(L29:L32)</f>
        <v>0</v>
      </c>
      <c r="M28" s="18">
        <f t="shared" si="39"/>
        <v>0</v>
      </c>
      <c r="N28" s="19">
        <f t="shared" si="39"/>
        <v>0</v>
      </c>
      <c r="O28" s="19">
        <f t="shared" ref="O28:Q28" si="40">O33+O38+O43+O53</f>
        <v>0</v>
      </c>
      <c r="P28" s="19">
        <f t="shared" si="40"/>
        <v>0</v>
      </c>
      <c r="Q28" s="19">
        <f t="shared" si="40"/>
        <v>0</v>
      </c>
    </row>
    <row r="29" spans="1:17" x14ac:dyDescent="0.2">
      <c r="A29" s="23"/>
      <c r="B29" s="23" t="s">
        <v>4</v>
      </c>
      <c r="C29" s="17">
        <f t="shared" ref="C29:C32" si="41">SUM(D29:N29)</f>
        <v>0</v>
      </c>
      <c r="D29" s="18">
        <v>0</v>
      </c>
      <c r="E29" s="19">
        <v>0</v>
      </c>
      <c r="F29" s="19">
        <v>0</v>
      </c>
      <c r="G29" s="19">
        <v>0</v>
      </c>
      <c r="H29" s="19">
        <v>0</v>
      </c>
      <c r="I29" s="18">
        <v>0</v>
      </c>
      <c r="J29" s="18">
        <v>0</v>
      </c>
      <c r="K29" s="26">
        <v>0</v>
      </c>
      <c r="L29" s="18">
        <v>0</v>
      </c>
      <c r="M29" s="18">
        <v>0</v>
      </c>
      <c r="N29" s="19">
        <v>0</v>
      </c>
      <c r="O29" s="19">
        <f t="shared" ref="O29:Q29" si="42">O34+O39+O44+O54</f>
        <v>0</v>
      </c>
      <c r="P29" s="19">
        <f t="shared" si="42"/>
        <v>0</v>
      </c>
      <c r="Q29" s="19">
        <f t="shared" si="42"/>
        <v>0</v>
      </c>
    </row>
    <row r="30" spans="1:17" x14ac:dyDescent="0.2">
      <c r="A30" s="23"/>
      <c r="B30" s="23" t="s">
        <v>5</v>
      </c>
      <c r="C30" s="17">
        <f t="shared" si="41"/>
        <v>0</v>
      </c>
      <c r="D30" s="18">
        <v>0</v>
      </c>
      <c r="E30" s="19">
        <v>0</v>
      </c>
      <c r="F30" s="19">
        <v>0</v>
      </c>
      <c r="G30" s="19">
        <v>0</v>
      </c>
      <c r="H30" s="19">
        <v>0</v>
      </c>
      <c r="I30" s="18">
        <v>0</v>
      </c>
      <c r="J30" s="18">
        <v>0</v>
      </c>
      <c r="K30" s="26">
        <v>0</v>
      </c>
      <c r="L30" s="18">
        <v>0</v>
      </c>
      <c r="M30" s="18">
        <v>0</v>
      </c>
      <c r="N30" s="19">
        <v>0</v>
      </c>
      <c r="O30" s="19">
        <f t="shared" ref="O30:Q30" si="43">O35+O40+O45+O55</f>
        <v>0</v>
      </c>
      <c r="P30" s="19">
        <f t="shared" si="43"/>
        <v>0</v>
      </c>
      <c r="Q30" s="19">
        <f t="shared" si="43"/>
        <v>0</v>
      </c>
    </row>
    <row r="31" spans="1:17" x14ac:dyDescent="0.2">
      <c r="A31" s="23"/>
      <c r="B31" s="23" t="s">
        <v>6</v>
      </c>
      <c r="C31" s="17">
        <f t="shared" si="41"/>
        <v>272408.03999999998</v>
      </c>
      <c r="D31" s="18">
        <v>0</v>
      </c>
      <c r="E31" s="19">
        <v>0</v>
      </c>
      <c r="F31" s="19">
        <v>272408.03999999998</v>
      </c>
      <c r="G31" s="19">
        <v>0</v>
      </c>
      <c r="H31" s="19">
        <v>0</v>
      </c>
      <c r="I31" s="18">
        <v>0</v>
      </c>
      <c r="J31" s="18">
        <v>0</v>
      </c>
      <c r="K31" s="26">
        <v>0</v>
      </c>
      <c r="L31" s="18">
        <v>0</v>
      </c>
      <c r="M31" s="18">
        <v>0</v>
      </c>
      <c r="N31" s="19">
        <v>0</v>
      </c>
      <c r="O31" s="19">
        <f t="shared" ref="O31:Q31" si="44">O36+O41+O46+O56</f>
        <v>0</v>
      </c>
      <c r="P31" s="19">
        <f t="shared" si="44"/>
        <v>0</v>
      </c>
      <c r="Q31" s="19">
        <f t="shared" si="44"/>
        <v>0</v>
      </c>
    </row>
    <row r="32" spans="1:17" x14ac:dyDescent="0.2">
      <c r="A32" s="23"/>
      <c r="B32" s="16" t="s">
        <v>7</v>
      </c>
      <c r="C32" s="17">
        <f t="shared" si="41"/>
        <v>0</v>
      </c>
      <c r="D32" s="18">
        <v>0</v>
      </c>
      <c r="E32" s="19">
        <v>0</v>
      </c>
      <c r="F32" s="19">
        <v>0</v>
      </c>
      <c r="G32" s="19">
        <v>0</v>
      </c>
      <c r="H32" s="19">
        <v>0</v>
      </c>
      <c r="I32" s="18">
        <v>0</v>
      </c>
      <c r="J32" s="18">
        <v>0</v>
      </c>
      <c r="K32" s="26">
        <v>0</v>
      </c>
      <c r="L32" s="18">
        <v>0</v>
      </c>
      <c r="M32" s="18">
        <v>0</v>
      </c>
      <c r="N32" s="19">
        <v>0</v>
      </c>
      <c r="O32" s="19">
        <f t="shared" ref="O32:Q32" si="45">O37+O42+O47+O57</f>
        <v>0</v>
      </c>
      <c r="P32" s="19">
        <f t="shared" si="45"/>
        <v>0</v>
      </c>
      <c r="Q32" s="19">
        <f t="shared" si="45"/>
        <v>0</v>
      </c>
    </row>
    <row r="33" spans="1:17" ht="63.75" x14ac:dyDescent="0.2">
      <c r="A33" s="23">
        <v>14</v>
      </c>
      <c r="B33" s="24" t="s">
        <v>13</v>
      </c>
      <c r="C33" s="17">
        <f t="shared" si="2"/>
        <v>5160825.9000000004</v>
      </c>
      <c r="D33" s="18">
        <v>0</v>
      </c>
      <c r="E33" s="19">
        <f t="shared" ref="E33:K33" si="46">SUM(E34:E37)</f>
        <v>0</v>
      </c>
      <c r="F33" s="19">
        <f t="shared" si="46"/>
        <v>0</v>
      </c>
      <c r="G33" s="19">
        <f t="shared" si="46"/>
        <v>291995.90000000002</v>
      </c>
      <c r="H33" s="19">
        <f t="shared" si="46"/>
        <v>4868830</v>
      </c>
      <c r="I33" s="18">
        <f t="shared" si="46"/>
        <v>0</v>
      </c>
      <c r="J33" s="18">
        <f t="shared" si="46"/>
        <v>0</v>
      </c>
      <c r="K33" s="26">
        <f t="shared" si="46"/>
        <v>0</v>
      </c>
      <c r="L33" s="18">
        <f t="shared" ref="L33:N33" si="47">SUM(L34:L37)</f>
        <v>0</v>
      </c>
      <c r="M33" s="18">
        <f t="shared" si="47"/>
        <v>0</v>
      </c>
      <c r="N33" s="19">
        <f t="shared" si="47"/>
        <v>0</v>
      </c>
      <c r="O33" s="19">
        <f t="shared" ref="O33:Q33" si="48">O38+O43+O48+O58</f>
        <v>0</v>
      </c>
      <c r="P33" s="19">
        <f t="shared" si="48"/>
        <v>0</v>
      </c>
      <c r="Q33" s="19">
        <f t="shared" si="48"/>
        <v>0</v>
      </c>
    </row>
    <row r="34" spans="1:17" x14ac:dyDescent="0.2">
      <c r="A34" s="23"/>
      <c r="B34" s="23" t="s">
        <v>4</v>
      </c>
      <c r="C34" s="17">
        <f t="shared" ref="C34:C37" si="49">SUM(D34:N34)</f>
        <v>0</v>
      </c>
      <c r="D34" s="18">
        <v>0</v>
      </c>
      <c r="E34" s="19">
        <v>0</v>
      </c>
      <c r="F34" s="19">
        <v>0</v>
      </c>
      <c r="G34" s="19">
        <v>0</v>
      </c>
      <c r="H34" s="19">
        <v>0</v>
      </c>
      <c r="I34" s="18">
        <v>0</v>
      </c>
      <c r="J34" s="18">
        <v>0</v>
      </c>
      <c r="K34" s="26">
        <v>0</v>
      </c>
      <c r="L34" s="18">
        <v>0</v>
      </c>
      <c r="M34" s="18">
        <v>0</v>
      </c>
      <c r="N34" s="19">
        <v>0</v>
      </c>
      <c r="O34" s="19">
        <f t="shared" ref="O34:Q34" si="50">O39+O44+O49+O59</f>
        <v>0</v>
      </c>
      <c r="P34" s="19">
        <f t="shared" si="50"/>
        <v>0</v>
      </c>
      <c r="Q34" s="19">
        <f t="shared" si="50"/>
        <v>0</v>
      </c>
    </row>
    <row r="35" spans="1:17" x14ac:dyDescent="0.2">
      <c r="A35" s="23"/>
      <c r="B35" s="23" t="s">
        <v>5</v>
      </c>
      <c r="C35" s="17">
        <f t="shared" si="49"/>
        <v>0</v>
      </c>
      <c r="D35" s="18">
        <v>0</v>
      </c>
      <c r="E35" s="19">
        <v>0</v>
      </c>
      <c r="F35" s="19">
        <v>0</v>
      </c>
      <c r="G35" s="19">
        <v>0</v>
      </c>
      <c r="H35" s="19">
        <v>0</v>
      </c>
      <c r="I35" s="18">
        <v>0</v>
      </c>
      <c r="J35" s="18">
        <v>0</v>
      </c>
      <c r="K35" s="26">
        <v>0</v>
      </c>
      <c r="L35" s="18">
        <v>0</v>
      </c>
      <c r="M35" s="18">
        <v>0</v>
      </c>
      <c r="N35" s="19">
        <v>0</v>
      </c>
      <c r="O35" s="19">
        <f t="shared" ref="O35:Q35" si="51">O40+O45+O50+O60</f>
        <v>0</v>
      </c>
      <c r="P35" s="19">
        <f t="shared" si="51"/>
        <v>0</v>
      </c>
      <c r="Q35" s="19">
        <f t="shared" si="51"/>
        <v>0</v>
      </c>
    </row>
    <row r="36" spans="1:17" x14ac:dyDescent="0.2">
      <c r="A36" s="23"/>
      <c r="B36" s="23" t="s">
        <v>6</v>
      </c>
      <c r="C36" s="17">
        <f t="shared" si="49"/>
        <v>291995.90000000002</v>
      </c>
      <c r="D36" s="18">
        <v>0</v>
      </c>
      <c r="E36" s="19">
        <v>0</v>
      </c>
      <c r="F36" s="19">
        <v>0</v>
      </c>
      <c r="G36" s="17">
        <v>291995.90000000002</v>
      </c>
      <c r="H36" s="19">
        <v>0</v>
      </c>
      <c r="I36" s="18">
        <v>0</v>
      </c>
      <c r="J36" s="18">
        <v>0</v>
      </c>
      <c r="K36" s="26">
        <v>0</v>
      </c>
      <c r="L36" s="18">
        <v>0</v>
      </c>
      <c r="M36" s="18">
        <v>0</v>
      </c>
      <c r="N36" s="19">
        <v>0</v>
      </c>
      <c r="O36" s="19">
        <f t="shared" ref="O36:Q36" si="52">O41+O46+O51+O61</f>
        <v>0</v>
      </c>
      <c r="P36" s="19">
        <f t="shared" si="52"/>
        <v>0</v>
      </c>
      <c r="Q36" s="19">
        <f t="shared" si="52"/>
        <v>0</v>
      </c>
    </row>
    <row r="37" spans="1:17" x14ac:dyDescent="0.2">
      <c r="A37" s="23"/>
      <c r="B37" s="16" t="s">
        <v>7</v>
      </c>
      <c r="C37" s="17">
        <f t="shared" si="49"/>
        <v>4868830</v>
      </c>
      <c r="D37" s="18">
        <v>0</v>
      </c>
      <c r="E37" s="19">
        <v>0</v>
      </c>
      <c r="F37" s="19">
        <v>0</v>
      </c>
      <c r="G37" s="19">
        <v>0</v>
      </c>
      <c r="H37" s="19">
        <v>4868830</v>
      </c>
      <c r="I37" s="18">
        <v>0</v>
      </c>
      <c r="J37" s="18">
        <v>0</v>
      </c>
      <c r="K37" s="26">
        <v>0</v>
      </c>
      <c r="L37" s="18">
        <v>0</v>
      </c>
      <c r="M37" s="18">
        <v>0</v>
      </c>
      <c r="N37" s="19">
        <v>0</v>
      </c>
      <c r="O37" s="19">
        <f t="shared" ref="O37:Q37" si="53">O42+O47+O52+O62</f>
        <v>0</v>
      </c>
      <c r="P37" s="19">
        <f t="shared" si="53"/>
        <v>0</v>
      </c>
      <c r="Q37" s="19">
        <f t="shared" si="53"/>
        <v>0</v>
      </c>
    </row>
    <row r="38" spans="1:17" ht="63.75" x14ac:dyDescent="0.2">
      <c r="A38" s="16">
        <v>15</v>
      </c>
      <c r="B38" s="24" t="s">
        <v>22</v>
      </c>
      <c r="C38" s="17">
        <f t="shared" ref="C38" si="54">SUM(D38:K38)</f>
        <v>1210169.51</v>
      </c>
      <c r="D38" s="18">
        <v>0</v>
      </c>
      <c r="E38" s="19">
        <f t="shared" ref="E38:K38" si="55">SUM(E39:E42)</f>
        <v>0</v>
      </c>
      <c r="F38" s="19">
        <f t="shared" si="55"/>
        <v>0</v>
      </c>
      <c r="G38" s="19">
        <f t="shared" si="55"/>
        <v>0</v>
      </c>
      <c r="H38" s="19">
        <f t="shared" si="55"/>
        <v>1210169.51</v>
      </c>
      <c r="I38" s="18">
        <f t="shared" si="55"/>
        <v>0</v>
      </c>
      <c r="J38" s="18">
        <f t="shared" si="55"/>
        <v>0</v>
      </c>
      <c r="K38" s="26">
        <f t="shared" si="55"/>
        <v>0</v>
      </c>
      <c r="L38" s="18">
        <f t="shared" ref="L38:N38" si="56">SUM(L39:L42)</f>
        <v>0</v>
      </c>
      <c r="M38" s="18">
        <f t="shared" si="56"/>
        <v>0</v>
      </c>
      <c r="N38" s="19">
        <f t="shared" si="56"/>
        <v>0</v>
      </c>
      <c r="O38" s="19">
        <f t="shared" ref="O38:Q38" si="57">O43+O48+O53+O63</f>
        <v>0</v>
      </c>
      <c r="P38" s="19">
        <f t="shared" si="57"/>
        <v>0</v>
      </c>
      <c r="Q38" s="19">
        <f t="shared" si="57"/>
        <v>0</v>
      </c>
    </row>
    <row r="39" spans="1:17" x14ac:dyDescent="0.2">
      <c r="A39" s="23" t="s">
        <v>11</v>
      </c>
      <c r="B39" s="23" t="s">
        <v>4</v>
      </c>
      <c r="C39" s="17">
        <f t="shared" ref="C39:C42" si="58">SUM(D39:N39)</f>
        <v>0</v>
      </c>
      <c r="D39" s="18">
        <v>0</v>
      </c>
      <c r="E39" s="19">
        <v>0</v>
      </c>
      <c r="F39" s="19">
        <v>0</v>
      </c>
      <c r="G39" s="19">
        <v>0</v>
      </c>
      <c r="H39" s="19">
        <v>0</v>
      </c>
      <c r="I39" s="18">
        <v>0</v>
      </c>
      <c r="J39" s="18">
        <v>0</v>
      </c>
      <c r="K39" s="26">
        <v>0</v>
      </c>
      <c r="L39" s="18">
        <v>0</v>
      </c>
      <c r="M39" s="18">
        <v>0</v>
      </c>
      <c r="N39" s="19">
        <v>0</v>
      </c>
      <c r="O39" s="19">
        <f t="shared" ref="O39:Q39" si="59">O44+O49+O54+O64</f>
        <v>0</v>
      </c>
      <c r="P39" s="19">
        <f t="shared" si="59"/>
        <v>0</v>
      </c>
      <c r="Q39" s="19">
        <f t="shared" si="59"/>
        <v>0</v>
      </c>
    </row>
    <row r="40" spans="1:17" x14ac:dyDescent="0.2">
      <c r="A40" s="23"/>
      <c r="B40" s="23" t="s">
        <v>5</v>
      </c>
      <c r="C40" s="17">
        <f t="shared" si="58"/>
        <v>0</v>
      </c>
      <c r="D40" s="18">
        <v>0</v>
      </c>
      <c r="E40" s="19">
        <v>0</v>
      </c>
      <c r="F40" s="19">
        <v>0</v>
      </c>
      <c r="G40" s="19">
        <v>0</v>
      </c>
      <c r="H40" s="19">
        <v>0</v>
      </c>
      <c r="I40" s="18">
        <v>0</v>
      </c>
      <c r="J40" s="18">
        <v>0</v>
      </c>
      <c r="K40" s="26">
        <v>0</v>
      </c>
      <c r="L40" s="18">
        <v>0</v>
      </c>
      <c r="M40" s="18">
        <v>0</v>
      </c>
      <c r="N40" s="19">
        <v>0</v>
      </c>
      <c r="O40" s="19">
        <f t="shared" ref="O40:Q40" si="60">O45+O50+O55+O65</f>
        <v>0</v>
      </c>
      <c r="P40" s="19">
        <f t="shared" si="60"/>
        <v>0</v>
      </c>
      <c r="Q40" s="19">
        <f t="shared" si="60"/>
        <v>0</v>
      </c>
    </row>
    <row r="41" spans="1:17" x14ac:dyDescent="0.2">
      <c r="A41" s="23"/>
      <c r="B41" s="23" t="s">
        <v>6</v>
      </c>
      <c r="C41" s="17">
        <f t="shared" si="58"/>
        <v>412980.51</v>
      </c>
      <c r="D41" s="18">
        <v>0</v>
      </c>
      <c r="E41" s="19">
        <v>0</v>
      </c>
      <c r="F41" s="19">
        <v>0</v>
      </c>
      <c r="G41" s="19">
        <v>0</v>
      </c>
      <c r="H41" s="19">
        <v>412980.51</v>
      </c>
      <c r="I41" s="18">
        <v>0</v>
      </c>
      <c r="J41" s="18">
        <v>0</v>
      </c>
      <c r="K41" s="26">
        <v>0</v>
      </c>
      <c r="L41" s="18">
        <v>0</v>
      </c>
      <c r="M41" s="18">
        <v>0</v>
      </c>
      <c r="N41" s="19">
        <v>0</v>
      </c>
      <c r="O41" s="19">
        <f t="shared" ref="O41:Q41" si="61">O46+O51+O56+O66</f>
        <v>0</v>
      </c>
      <c r="P41" s="19">
        <f t="shared" si="61"/>
        <v>0</v>
      </c>
      <c r="Q41" s="19">
        <f t="shared" si="61"/>
        <v>0</v>
      </c>
    </row>
    <row r="42" spans="1:17" x14ac:dyDescent="0.2">
      <c r="A42" s="23"/>
      <c r="B42" s="16" t="s">
        <v>7</v>
      </c>
      <c r="C42" s="17">
        <f t="shared" si="58"/>
        <v>797189</v>
      </c>
      <c r="D42" s="18">
        <v>0</v>
      </c>
      <c r="E42" s="19">
        <v>0</v>
      </c>
      <c r="F42" s="19">
        <v>0</v>
      </c>
      <c r="G42" s="19">
        <v>0</v>
      </c>
      <c r="H42" s="19">
        <v>797189</v>
      </c>
      <c r="I42" s="18">
        <v>0</v>
      </c>
      <c r="J42" s="18">
        <v>0</v>
      </c>
      <c r="K42" s="26">
        <v>0</v>
      </c>
      <c r="L42" s="18">
        <v>0</v>
      </c>
      <c r="M42" s="18">
        <v>0</v>
      </c>
      <c r="N42" s="19">
        <v>0</v>
      </c>
      <c r="O42" s="19">
        <f t="shared" ref="O42:Q42" si="62">O47+O52+O57+O67</f>
        <v>0</v>
      </c>
      <c r="P42" s="19">
        <f t="shared" si="62"/>
        <v>0</v>
      </c>
      <c r="Q42" s="19">
        <f t="shared" si="62"/>
        <v>0</v>
      </c>
    </row>
    <row r="43" spans="1:17" ht="63.75" x14ac:dyDescent="0.2">
      <c r="A43" s="23">
        <v>16</v>
      </c>
      <c r="B43" s="24" t="s">
        <v>20</v>
      </c>
      <c r="C43" s="17">
        <f t="shared" si="2"/>
        <v>10000000</v>
      </c>
      <c r="D43" s="18">
        <v>0</v>
      </c>
      <c r="E43" s="19">
        <f t="shared" ref="E43:K43" si="63">SUM(E44:E47)</f>
        <v>0</v>
      </c>
      <c r="F43" s="19">
        <f t="shared" si="63"/>
        <v>0</v>
      </c>
      <c r="G43" s="19">
        <f t="shared" si="63"/>
        <v>0</v>
      </c>
      <c r="H43" s="19">
        <f t="shared" si="63"/>
        <v>0</v>
      </c>
      <c r="I43" s="18">
        <f t="shared" si="63"/>
        <v>0</v>
      </c>
      <c r="J43" s="18">
        <f t="shared" si="63"/>
        <v>10000000</v>
      </c>
      <c r="K43" s="26">
        <f t="shared" si="63"/>
        <v>0</v>
      </c>
      <c r="L43" s="18">
        <f t="shared" ref="L43:N43" si="64">SUM(L44:L47)</f>
        <v>0</v>
      </c>
      <c r="M43" s="18">
        <f t="shared" si="64"/>
        <v>0</v>
      </c>
      <c r="N43" s="19">
        <f t="shared" si="64"/>
        <v>0</v>
      </c>
      <c r="O43" s="19">
        <f t="shared" ref="O43:Q43" si="65">O48+O53+O58+O68</f>
        <v>0</v>
      </c>
      <c r="P43" s="19">
        <f t="shared" si="65"/>
        <v>0</v>
      </c>
      <c r="Q43" s="19">
        <f t="shared" si="65"/>
        <v>0</v>
      </c>
    </row>
    <row r="44" spans="1:17" x14ac:dyDescent="0.2">
      <c r="A44" s="23" t="s">
        <v>11</v>
      </c>
      <c r="B44" s="23" t="s">
        <v>4</v>
      </c>
      <c r="C44" s="17">
        <f t="shared" ref="C44:C47" si="66">SUM(D44:N44)</f>
        <v>0</v>
      </c>
      <c r="D44" s="18">
        <v>0</v>
      </c>
      <c r="E44" s="19">
        <v>0</v>
      </c>
      <c r="F44" s="19">
        <v>0</v>
      </c>
      <c r="G44" s="19">
        <v>0</v>
      </c>
      <c r="H44" s="19">
        <v>0</v>
      </c>
      <c r="I44" s="18">
        <v>0</v>
      </c>
      <c r="J44" s="18">
        <v>0</v>
      </c>
      <c r="K44" s="26">
        <v>0</v>
      </c>
      <c r="L44" s="18">
        <v>0</v>
      </c>
      <c r="M44" s="18">
        <v>0</v>
      </c>
      <c r="N44" s="19">
        <v>0</v>
      </c>
      <c r="O44" s="19">
        <f t="shared" ref="O44:Q44" si="67">O49+O54+O59+O69</f>
        <v>0</v>
      </c>
      <c r="P44" s="19">
        <f t="shared" si="67"/>
        <v>0</v>
      </c>
      <c r="Q44" s="19">
        <f t="shared" si="67"/>
        <v>0</v>
      </c>
    </row>
    <row r="45" spans="1:17" x14ac:dyDescent="0.2">
      <c r="A45" s="23"/>
      <c r="B45" s="23" t="s">
        <v>5</v>
      </c>
      <c r="C45" s="17">
        <f t="shared" si="66"/>
        <v>0</v>
      </c>
      <c r="D45" s="18">
        <v>0</v>
      </c>
      <c r="E45" s="19">
        <v>0</v>
      </c>
      <c r="F45" s="19">
        <v>0</v>
      </c>
      <c r="G45" s="19">
        <v>0</v>
      </c>
      <c r="H45" s="19">
        <v>0</v>
      </c>
      <c r="I45" s="18">
        <v>0</v>
      </c>
      <c r="J45" s="18">
        <v>0</v>
      </c>
      <c r="K45" s="26">
        <v>0</v>
      </c>
      <c r="L45" s="18">
        <v>0</v>
      </c>
      <c r="M45" s="18">
        <v>0</v>
      </c>
      <c r="N45" s="19">
        <v>0</v>
      </c>
      <c r="O45" s="19">
        <f t="shared" ref="O45:Q45" si="68">O50+O55+O60+O70</f>
        <v>0</v>
      </c>
      <c r="P45" s="19">
        <f t="shared" si="68"/>
        <v>0</v>
      </c>
      <c r="Q45" s="19">
        <f t="shared" si="68"/>
        <v>0</v>
      </c>
    </row>
    <row r="46" spans="1:17" x14ac:dyDescent="0.2">
      <c r="A46" s="23"/>
      <c r="B46" s="23" t="s">
        <v>6</v>
      </c>
      <c r="C46" s="17">
        <f t="shared" si="66"/>
        <v>0</v>
      </c>
      <c r="D46" s="18">
        <v>0</v>
      </c>
      <c r="E46" s="19">
        <v>0</v>
      </c>
      <c r="F46" s="19">
        <v>0</v>
      </c>
      <c r="G46" s="19">
        <v>0</v>
      </c>
      <c r="H46" s="19">
        <v>0</v>
      </c>
      <c r="I46" s="18">
        <v>0</v>
      </c>
      <c r="J46" s="18">
        <v>0</v>
      </c>
      <c r="K46" s="26">
        <v>0</v>
      </c>
      <c r="L46" s="18">
        <v>0</v>
      </c>
      <c r="M46" s="18">
        <v>0</v>
      </c>
      <c r="N46" s="19">
        <v>0</v>
      </c>
      <c r="O46" s="19">
        <f t="shared" ref="O46:Q46" si="69">O51+O56+O61+O71</f>
        <v>0</v>
      </c>
      <c r="P46" s="19">
        <f t="shared" si="69"/>
        <v>0</v>
      </c>
      <c r="Q46" s="19">
        <f t="shared" si="69"/>
        <v>0</v>
      </c>
    </row>
    <row r="47" spans="1:17" x14ac:dyDescent="0.2">
      <c r="A47" s="23"/>
      <c r="B47" s="16" t="s">
        <v>7</v>
      </c>
      <c r="C47" s="17">
        <f t="shared" si="66"/>
        <v>10000000</v>
      </c>
      <c r="D47" s="18">
        <v>0</v>
      </c>
      <c r="E47" s="19">
        <v>0</v>
      </c>
      <c r="F47" s="19">
        <v>0</v>
      </c>
      <c r="G47" s="19">
        <v>0</v>
      </c>
      <c r="H47" s="19">
        <v>0</v>
      </c>
      <c r="I47" s="18">
        <v>0</v>
      </c>
      <c r="J47" s="18">
        <v>10000000</v>
      </c>
      <c r="K47" s="26">
        <v>0</v>
      </c>
      <c r="L47" s="18">
        <v>0</v>
      </c>
      <c r="M47" s="18">
        <v>0</v>
      </c>
      <c r="N47" s="19">
        <v>0</v>
      </c>
      <c r="O47" s="19">
        <f t="shared" ref="O47:Q47" si="70">O52+O57+O62+O72</f>
        <v>0</v>
      </c>
      <c r="P47" s="19">
        <f t="shared" si="70"/>
        <v>0</v>
      </c>
      <c r="Q47" s="19">
        <f t="shared" si="70"/>
        <v>0</v>
      </c>
    </row>
    <row r="48" spans="1:17" ht="76.5" x14ac:dyDescent="0.2">
      <c r="A48" s="23">
        <v>17</v>
      </c>
      <c r="B48" s="24" t="s">
        <v>27</v>
      </c>
      <c r="C48" s="17">
        <f t="shared" ref="C48" si="71">SUM(D48:K48)</f>
        <v>1126081</v>
      </c>
      <c r="D48" s="18">
        <v>0</v>
      </c>
      <c r="E48" s="19">
        <f t="shared" ref="E48:K48" si="72">SUM(E49:E52)</f>
        <v>0</v>
      </c>
      <c r="F48" s="19">
        <f t="shared" si="72"/>
        <v>0</v>
      </c>
      <c r="G48" s="19">
        <f t="shared" si="72"/>
        <v>0</v>
      </c>
      <c r="H48" s="19">
        <f t="shared" si="72"/>
        <v>0</v>
      </c>
      <c r="I48" s="18">
        <f t="shared" si="72"/>
        <v>0</v>
      </c>
      <c r="J48" s="18">
        <f t="shared" si="72"/>
        <v>626081</v>
      </c>
      <c r="K48" s="26">
        <f t="shared" si="72"/>
        <v>500000</v>
      </c>
      <c r="L48" s="18">
        <f t="shared" ref="L48:N48" si="73">SUM(L49:L52)</f>
        <v>0</v>
      </c>
      <c r="M48" s="18">
        <f t="shared" si="73"/>
        <v>0</v>
      </c>
      <c r="N48" s="19">
        <f t="shared" si="73"/>
        <v>0</v>
      </c>
      <c r="O48" s="19">
        <f t="shared" ref="O48:Q48" si="74">O53+O58+O63+O73</f>
        <v>0</v>
      </c>
      <c r="P48" s="19">
        <f t="shared" si="74"/>
        <v>0</v>
      </c>
      <c r="Q48" s="19">
        <f t="shared" si="74"/>
        <v>0</v>
      </c>
    </row>
    <row r="49" spans="1:17" x14ac:dyDescent="0.2">
      <c r="A49" s="23"/>
      <c r="B49" s="23" t="s">
        <v>4</v>
      </c>
      <c r="C49" s="17">
        <f t="shared" ref="C49:C52" si="75">SUM(D49:N49)</f>
        <v>0</v>
      </c>
      <c r="D49" s="18">
        <v>0</v>
      </c>
      <c r="E49" s="19">
        <v>0</v>
      </c>
      <c r="F49" s="19">
        <v>0</v>
      </c>
      <c r="G49" s="19">
        <v>0</v>
      </c>
      <c r="H49" s="19">
        <v>0</v>
      </c>
      <c r="I49" s="18">
        <v>0</v>
      </c>
      <c r="J49" s="18">
        <v>0</v>
      </c>
      <c r="K49" s="26">
        <v>0</v>
      </c>
      <c r="L49" s="18">
        <v>0</v>
      </c>
      <c r="M49" s="18">
        <v>0</v>
      </c>
      <c r="N49" s="19">
        <v>0</v>
      </c>
      <c r="O49" s="19">
        <f t="shared" ref="O49:Q49" si="76">O54+O59+O64+O74</f>
        <v>0</v>
      </c>
      <c r="P49" s="19">
        <f t="shared" si="76"/>
        <v>0</v>
      </c>
      <c r="Q49" s="19">
        <f t="shared" si="76"/>
        <v>0</v>
      </c>
    </row>
    <row r="50" spans="1:17" x14ac:dyDescent="0.2">
      <c r="A50" s="23"/>
      <c r="B50" s="23" t="s">
        <v>5</v>
      </c>
      <c r="C50" s="17">
        <f t="shared" si="75"/>
        <v>0</v>
      </c>
      <c r="D50" s="18">
        <v>0</v>
      </c>
      <c r="E50" s="19">
        <v>0</v>
      </c>
      <c r="F50" s="19">
        <v>0</v>
      </c>
      <c r="G50" s="19">
        <v>0</v>
      </c>
      <c r="H50" s="19">
        <v>0</v>
      </c>
      <c r="I50" s="18">
        <v>0</v>
      </c>
      <c r="J50" s="18">
        <v>0</v>
      </c>
      <c r="K50" s="26">
        <v>0</v>
      </c>
      <c r="L50" s="18">
        <v>0</v>
      </c>
      <c r="M50" s="18">
        <v>0</v>
      </c>
      <c r="N50" s="19">
        <v>0</v>
      </c>
      <c r="O50" s="19">
        <f t="shared" ref="O50:Q50" si="77">O55+O60+O65+O75</f>
        <v>0</v>
      </c>
      <c r="P50" s="19">
        <f t="shared" si="77"/>
        <v>0</v>
      </c>
      <c r="Q50" s="19">
        <f t="shared" si="77"/>
        <v>0</v>
      </c>
    </row>
    <row r="51" spans="1:17" x14ac:dyDescent="0.2">
      <c r="A51" s="23"/>
      <c r="B51" s="23" t="s">
        <v>6</v>
      </c>
      <c r="C51" s="17">
        <f t="shared" si="75"/>
        <v>0</v>
      </c>
      <c r="D51" s="18">
        <v>0</v>
      </c>
      <c r="E51" s="19">
        <v>0</v>
      </c>
      <c r="F51" s="19">
        <v>0</v>
      </c>
      <c r="G51" s="19">
        <v>0</v>
      </c>
      <c r="H51" s="19">
        <v>0</v>
      </c>
      <c r="I51" s="18">
        <v>0</v>
      </c>
      <c r="J51" s="18">
        <v>0</v>
      </c>
      <c r="K51" s="26">
        <v>0</v>
      </c>
      <c r="L51" s="18">
        <v>0</v>
      </c>
      <c r="M51" s="18">
        <v>0</v>
      </c>
      <c r="N51" s="19">
        <v>0</v>
      </c>
      <c r="O51" s="19">
        <f t="shared" ref="O51:Q51" si="78">O56+O61+O66+O76</f>
        <v>0</v>
      </c>
      <c r="P51" s="19">
        <f t="shared" si="78"/>
        <v>0</v>
      </c>
      <c r="Q51" s="19">
        <f t="shared" si="78"/>
        <v>0</v>
      </c>
    </row>
    <row r="52" spans="1:17" x14ac:dyDescent="0.2">
      <c r="A52" s="23"/>
      <c r="B52" s="16" t="s">
        <v>7</v>
      </c>
      <c r="C52" s="17">
        <f t="shared" si="75"/>
        <v>1126081</v>
      </c>
      <c r="D52" s="18">
        <v>0</v>
      </c>
      <c r="E52" s="19">
        <v>0</v>
      </c>
      <c r="F52" s="19">
        <v>0</v>
      </c>
      <c r="G52" s="19">
        <v>0</v>
      </c>
      <c r="H52" s="19">
        <v>0</v>
      </c>
      <c r="I52" s="18">
        <v>0</v>
      </c>
      <c r="J52" s="18">
        <v>626081</v>
      </c>
      <c r="K52" s="26">
        <v>500000</v>
      </c>
      <c r="L52" s="18">
        <v>0</v>
      </c>
      <c r="M52" s="18">
        <v>0</v>
      </c>
      <c r="N52" s="19">
        <v>0</v>
      </c>
      <c r="O52" s="19">
        <f t="shared" ref="O52:Q52" si="79">O57+O62+O67+O77</f>
        <v>0</v>
      </c>
      <c r="P52" s="19">
        <f t="shared" si="79"/>
        <v>0</v>
      </c>
      <c r="Q52" s="19">
        <f t="shared" si="79"/>
        <v>0</v>
      </c>
    </row>
    <row r="53" spans="1:17" s="15" customFormat="1" ht="63.75" x14ac:dyDescent="0.2">
      <c r="A53" s="27">
        <v>18</v>
      </c>
      <c r="B53" s="20" t="s">
        <v>26</v>
      </c>
      <c r="C53" s="21">
        <f>SUM(D53:Q53)</f>
        <v>301893122.21000004</v>
      </c>
      <c r="D53" s="14">
        <v>0</v>
      </c>
      <c r="E53" s="22">
        <f>SUM(E54:E57)</f>
        <v>17828874.07</v>
      </c>
      <c r="F53" s="22">
        <f t="shared" ref="F53:J53" si="80">SUM(F54:F57)</f>
        <v>9908309.3399999999</v>
      </c>
      <c r="G53" s="22">
        <f>SUM(G54:G57)</f>
        <v>12679700</v>
      </c>
      <c r="H53" s="22">
        <f>SUM(H54:H57)</f>
        <v>47609850.43</v>
      </c>
      <c r="I53" s="14">
        <f>SUM(I54:I57)</f>
        <v>23955918.370000001</v>
      </c>
      <c r="J53" s="14">
        <f t="shared" si="80"/>
        <v>154910470</v>
      </c>
      <c r="K53" s="35">
        <f>SUM(K54:K57)</f>
        <v>35000000</v>
      </c>
      <c r="L53" s="14">
        <f t="shared" ref="L53:Q53" si="81">SUM(L54:L57)</f>
        <v>0</v>
      </c>
      <c r="M53" s="14">
        <f t="shared" si="81"/>
        <v>0</v>
      </c>
      <c r="N53" s="22">
        <f t="shared" si="81"/>
        <v>0</v>
      </c>
      <c r="O53" s="22">
        <f t="shared" si="81"/>
        <v>0</v>
      </c>
      <c r="P53" s="22">
        <f t="shared" si="81"/>
        <v>0</v>
      </c>
      <c r="Q53" s="22">
        <f t="shared" si="81"/>
        <v>0</v>
      </c>
    </row>
    <row r="54" spans="1:17" x14ac:dyDescent="0.2">
      <c r="A54" s="23" t="s">
        <v>11</v>
      </c>
      <c r="B54" s="23" t="s">
        <v>4</v>
      </c>
      <c r="C54" s="17">
        <f t="shared" ref="C54:C57" si="82">SUM(D54:N54)</f>
        <v>0</v>
      </c>
      <c r="D54" s="18">
        <v>0</v>
      </c>
      <c r="E54" s="17">
        <f>E59+E64+E69+E74+E79+E84+E89+E94</f>
        <v>0</v>
      </c>
      <c r="F54" s="17">
        <f t="shared" ref="F54:K54" si="83">F59+F64+F69+F74+F79+F84+F89+F94</f>
        <v>0</v>
      </c>
      <c r="G54" s="17">
        <f t="shared" si="83"/>
        <v>0</v>
      </c>
      <c r="H54" s="17">
        <f t="shared" si="83"/>
        <v>0</v>
      </c>
      <c r="I54" s="17">
        <f>I59+I64+I69+I74+I79+I84+I89+I94</f>
        <v>0</v>
      </c>
      <c r="J54" s="17">
        <f t="shared" si="83"/>
        <v>0</v>
      </c>
      <c r="K54" s="28">
        <f t="shared" si="83"/>
        <v>0</v>
      </c>
      <c r="L54" s="17">
        <f t="shared" ref="L54:Q54" si="84">L59+L64+L69+L74+L79+L84+L89+L94</f>
        <v>0</v>
      </c>
      <c r="M54" s="17">
        <f t="shared" si="84"/>
        <v>0</v>
      </c>
      <c r="N54" s="17">
        <f t="shared" si="84"/>
        <v>0</v>
      </c>
      <c r="O54" s="17">
        <f t="shared" si="84"/>
        <v>0</v>
      </c>
      <c r="P54" s="17">
        <f t="shared" si="84"/>
        <v>0</v>
      </c>
      <c r="Q54" s="17">
        <f t="shared" si="84"/>
        <v>0</v>
      </c>
    </row>
    <row r="55" spans="1:17" x14ac:dyDescent="0.2">
      <c r="A55" s="23"/>
      <c r="B55" s="23" t="s">
        <v>5</v>
      </c>
      <c r="C55" s="17">
        <f t="shared" si="82"/>
        <v>97102900</v>
      </c>
      <c r="D55" s="18">
        <v>0</v>
      </c>
      <c r="E55" s="17">
        <f>E60+E65+E70+E75+E80+E85+E90+E95</f>
        <v>16829700</v>
      </c>
      <c r="F55" s="17">
        <f t="shared" ref="F55:K55" si="85">F60+F65+F70+F75+F80+F85+F90+F95</f>
        <v>9416700</v>
      </c>
      <c r="G55" s="17">
        <f t="shared" si="85"/>
        <v>12379700</v>
      </c>
      <c r="H55" s="17">
        <f t="shared" si="85"/>
        <v>35000000</v>
      </c>
      <c r="I55" s="17">
        <f t="shared" si="85"/>
        <v>23476800</v>
      </c>
      <c r="J55" s="17">
        <f t="shared" si="85"/>
        <v>0</v>
      </c>
      <c r="K55" s="28">
        <f t="shared" si="85"/>
        <v>0</v>
      </c>
      <c r="L55" s="17">
        <f t="shared" ref="L55:Q55" si="86">L60+L65+L70+L75+L80+L85+L90+L95</f>
        <v>0</v>
      </c>
      <c r="M55" s="17">
        <f t="shared" si="86"/>
        <v>0</v>
      </c>
      <c r="N55" s="17">
        <f t="shared" si="86"/>
        <v>0</v>
      </c>
      <c r="O55" s="17">
        <f t="shared" si="86"/>
        <v>0</v>
      </c>
      <c r="P55" s="17">
        <f t="shared" si="86"/>
        <v>0</v>
      </c>
      <c r="Q55" s="17">
        <f t="shared" si="86"/>
        <v>0</v>
      </c>
    </row>
    <row r="56" spans="1:17" x14ac:dyDescent="0.2">
      <c r="A56" s="23"/>
      <c r="B56" s="23" t="s">
        <v>6</v>
      </c>
      <c r="C56" s="17">
        <f t="shared" si="82"/>
        <v>14879752.210000001</v>
      </c>
      <c r="D56" s="18">
        <v>0</v>
      </c>
      <c r="E56" s="17">
        <f>E61+E66+E71+E76+E86+E91+E96</f>
        <v>999174.07</v>
      </c>
      <c r="F56" s="17">
        <f t="shared" ref="F56:K56" si="87">F61+F66+F71+F76+F86+F91+F96</f>
        <v>491609.34</v>
      </c>
      <c r="G56" s="17">
        <f t="shared" si="87"/>
        <v>300000</v>
      </c>
      <c r="H56" s="17">
        <f t="shared" si="87"/>
        <v>12609850.430000002</v>
      </c>
      <c r="I56" s="17">
        <f t="shared" si="87"/>
        <v>479118.37</v>
      </c>
      <c r="J56" s="17">
        <f t="shared" si="87"/>
        <v>0</v>
      </c>
      <c r="K56" s="28">
        <f t="shared" si="87"/>
        <v>0</v>
      </c>
      <c r="L56" s="17">
        <f t="shared" ref="L56:N56" si="88">L61+L66+L71+L76+L86+L91+L96</f>
        <v>0</v>
      </c>
      <c r="M56" s="17">
        <f t="shared" si="88"/>
        <v>0</v>
      </c>
      <c r="N56" s="17">
        <f t="shared" si="88"/>
        <v>0</v>
      </c>
      <c r="O56" s="17">
        <f t="shared" ref="O56:Q56" si="89">O61+O66+O71+O76+O81+O86+O91+O96</f>
        <v>0</v>
      </c>
      <c r="P56" s="17">
        <f t="shared" si="89"/>
        <v>0</v>
      </c>
      <c r="Q56" s="17">
        <f t="shared" si="89"/>
        <v>0</v>
      </c>
    </row>
    <row r="57" spans="1:17" x14ac:dyDescent="0.2">
      <c r="A57" s="23"/>
      <c r="B57" s="16" t="s">
        <v>7</v>
      </c>
      <c r="C57" s="17">
        <f t="shared" si="82"/>
        <v>189910470</v>
      </c>
      <c r="D57" s="18">
        <v>0</v>
      </c>
      <c r="E57" s="17">
        <f t="shared" ref="E57:J57" si="90">E62+E67+E72+E77+E87+E92+E97+E82</f>
        <v>0</v>
      </c>
      <c r="F57" s="17">
        <f t="shared" si="90"/>
        <v>0</v>
      </c>
      <c r="G57" s="17">
        <f t="shared" si="90"/>
        <v>0</v>
      </c>
      <c r="H57" s="17">
        <f t="shared" si="90"/>
        <v>0</v>
      </c>
      <c r="I57" s="17">
        <f t="shared" si="90"/>
        <v>0</v>
      </c>
      <c r="J57" s="17">
        <f t="shared" si="90"/>
        <v>154910470</v>
      </c>
      <c r="K57" s="28">
        <f>K62+K67+K72+K77+K82+K87+K92+K97+K102</f>
        <v>35000000</v>
      </c>
      <c r="L57" s="17">
        <f>L62+L67+L72+L77+L87+L92+L97+L82</f>
        <v>0</v>
      </c>
      <c r="M57" s="17">
        <f>M62+M67+M72+M77+M87+M92+M97+M82</f>
        <v>0</v>
      </c>
      <c r="N57" s="17">
        <f>N62+N67+N72+N77+N87+N92+N97+N82</f>
        <v>0</v>
      </c>
      <c r="O57" s="17">
        <f t="shared" ref="O57:Q57" si="91">O62+O67+O72+O77+O82+O87+O92+O97</f>
        <v>0</v>
      </c>
      <c r="P57" s="17">
        <f t="shared" si="91"/>
        <v>0</v>
      </c>
      <c r="Q57" s="17">
        <f t="shared" si="91"/>
        <v>0</v>
      </c>
    </row>
    <row r="58" spans="1:17" ht="123.6" customHeight="1" x14ac:dyDescent="0.2">
      <c r="A58" s="23">
        <v>19</v>
      </c>
      <c r="B58" s="24" t="s">
        <v>19</v>
      </c>
      <c r="C58" s="17">
        <f t="shared" ref="C58" si="92">SUM(D58:K58)</f>
        <v>27362803.07</v>
      </c>
      <c r="D58" s="18">
        <v>0</v>
      </c>
      <c r="E58" s="19">
        <f t="shared" ref="E58:K58" si="93">SUM(E59:E62)</f>
        <v>17828874.07</v>
      </c>
      <c r="F58" s="19">
        <f t="shared" si="93"/>
        <v>9533929</v>
      </c>
      <c r="G58" s="19">
        <f t="shared" si="93"/>
        <v>0</v>
      </c>
      <c r="H58" s="19">
        <f t="shared" si="93"/>
        <v>0</v>
      </c>
      <c r="I58" s="18">
        <f t="shared" si="93"/>
        <v>0</v>
      </c>
      <c r="J58" s="18">
        <f t="shared" si="93"/>
        <v>0</v>
      </c>
      <c r="K58" s="26">
        <f t="shared" si="93"/>
        <v>0</v>
      </c>
      <c r="L58" s="18">
        <f t="shared" ref="L58:N58" si="94">SUM(L59:L62)</f>
        <v>0</v>
      </c>
      <c r="M58" s="18">
        <f t="shared" si="94"/>
        <v>0</v>
      </c>
      <c r="N58" s="19">
        <f t="shared" si="94"/>
        <v>0</v>
      </c>
      <c r="O58" s="17">
        <f t="shared" ref="O58:Q58" si="95">O63+O68+O73+O78+O83+O88+O93+O98</f>
        <v>0</v>
      </c>
      <c r="P58" s="17">
        <f t="shared" si="95"/>
        <v>0</v>
      </c>
      <c r="Q58" s="17">
        <f t="shared" si="95"/>
        <v>0</v>
      </c>
    </row>
    <row r="59" spans="1:17" ht="19.899999999999999" customHeight="1" x14ac:dyDescent="0.2">
      <c r="A59" s="23" t="s">
        <v>11</v>
      </c>
      <c r="B59" s="23" t="s">
        <v>4</v>
      </c>
      <c r="C59" s="17">
        <f t="shared" ref="C59:C62" si="96">SUM(D59:N59)</f>
        <v>0</v>
      </c>
      <c r="D59" s="18">
        <v>0</v>
      </c>
      <c r="E59" s="17">
        <v>0</v>
      </c>
      <c r="F59" s="17">
        <v>0</v>
      </c>
      <c r="G59" s="17">
        <v>0</v>
      </c>
      <c r="H59" s="17">
        <v>0</v>
      </c>
      <c r="I59" s="25">
        <v>0</v>
      </c>
      <c r="J59" s="25">
        <v>0</v>
      </c>
      <c r="K59" s="26">
        <v>0</v>
      </c>
      <c r="L59" s="25">
        <v>0</v>
      </c>
      <c r="M59" s="25">
        <v>0</v>
      </c>
      <c r="N59" s="17">
        <v>0</v>
      </c>
      <c r="O59" s="17">
        <f t="shared" ref="O59:Q59" si="97">O64+O69+O74+O79+O84+O89+O94+O99</f>
        <v>0</v>
      </c>
      <c r="P59" s="17">
        <f t="shared" si="97"/>
        <v>0</v>
      </c>
      <c r="Q59" s="17">
        <f t="shared" si="97"/>
        <v>0</v>
      </c>
    </row>
    <row r="60" spans="1:17" x14ac:dyDescent="0.2">
      <c r="A60" s="23"/>
      <c r="B60" s="23" t="s">
        <v>5</v>
      </c>
      <c r="C60" s="17">
        <f t="shared" si="96"/>
        <v>26246400</v>
      </c>
      <c r="D60" s="18">
        <v>0</v>
      </c>
      <c r="E60" s="17">
        <v>16829700</v>
      </c>
      <c r="F60" s="17">
        <v>9416700</v>
      </c>
      <c r="G60" s="17">
        <v>0</v>
      </c>
      <c r="H60" s="17">
        <v>0</v>
      </c>
      <c r="I60" s="25">
        <v>0</v>
      </c>
      <c r="J60" s="25">
        <v>0</v>
      </c>
      <c r="K60" s="26">
        <v>0</v>
      </c>
      <c r="L60" s="25">
        <v>0</v>
      </c>
      <c r="M60" s="25">
        <v>0</v>
      </c>
      <c r="N60" s="17">
        <v>0</v>
      </c>
      <c r="O60" s="17">
        <f t="shared" ref="O60:Q60" si="98">O65+O70+O75+O80+O85+O90+O95+O100</f>
        <v>0</v>
      </c>
      <c r="P60" s="17">
        <f t="shared" si="98"/>
        <v>0</v>
      </c>
      <c r="Q60" s="17">
        <f t="shared" si="98"/>
        <v>0</v>
      </c>
    </row>
    <row r="61" spans="1:17" x14ac:dyDescent="0.2">
      <c r="A61" s="23"/>
      <c r="B61" s="23" t="s">
        <v>6</v>
      </c>
      <c r="C61" s="17">
        <f t="shared" si="96"/>
        <v>1116403.0699999998</v>
      </c>
      <c r="D61" s="18">
        <v>0</v>
      </c>
      <c r="E61" s="17">
        <v>999174.07</v>
      </c>
      <c r="F61" s="17">
        <v>117229</v>
      </c>
      <c r="G61" s="17">
        <v>0</v>
      </c>
      <c r="H61" s="17">
        <v>0</v>
      </c>
      <c r="I61" s="25">
        <v>0</v>
      </c>
      <c r="J61" s="25">
        <v>0</v>
      </c>
      <c r="K61" s="26">
        <v>0</v>
      </c>
      <c r="L61" s="25">
        <v>0</v>
      </c>
      <c r="M61" s="25">
        <v>0</v>
      </c>
      <c r="N61" s="17">
        <v>0</v>
      </c>
      <c r="O61" s="17">
        <f t="shared" ref="O61:Q61" si="99">O66+O71+O76+O81+O86+O91+O96+O101</f>
        <v>0</v>
      </c>
      <c r="P61" s="17">
        <f t="shared" si="99"/>
        <v>0</v>
      </c>
      <c r="Q61" s="17">
        <f t="shared" si="99"/>
        <v>0</v>
      </c>
    </row>
    <row r="62" spans="1:17" x14ac:dyDescent="0.2">
      <c r="A62" s="23"/>
      <c r="B62" s="16" t="s">
        <v>7</v>
      </c>
      <c r="C62" s="17">
        <f t="shared" si="96"/>
        <v>0</v>
      </c>
      <c r="D62" s="18">
        <v>0</v>
      </c>
      <c r="E62" s="17">
        <v>0</v>
      </c>
      <c r="F62" s="17">
        <v>0</v>
      </c>
      <c r="G62" s="17">
        <v>0</v>
      </c>
      <c r="H62" s="17">
        <v>0</v>
      </c>
      <c r="I62" s="25">
        <v>0</v>
      </c>
      <c r="J62" s="25">
        <v>0</v>
      </c>
      <c r="K62" s="26">
        <v>0</v>
      </c>
      <c r="L62" s="25">
        <v>0</v>
      </c>
      <c r="M62" s="25">
        <v>0</v>
      </c>
      <c r="N62" s="17">
        <v>0</v>
      </c>
      <c r="O62" s="17">
        <f t="shared" ref="O62:Q62" si="100">O67+O72+O77+O82+O87+O92+O97+O102</f>
        <v>0</v>
      </c>
      <c r="P62" s="17">
        <f t="shared" si="100"/>
        <v>0</v>
      </c>
      <c r="Q62" s="17">
        <f t="shared" si="100"/>
        <v>0</v>
      </c>
    </row>
    <row r="63" spans="1:17" ht="117" customHeight="1" x14ac:dyDescent="0.2">
      <c r="A63" s="23">
        <v>20</v>
      </c>
      <c r="B63" s="24" t="s">
        <v>18</v>
      </c>
      <c r="C63" s="17">
        <f t="shared" si="2"/>
        <v>374380.34</v>
      </c>
      <c r="D63" s="18">
        <v>0</v>
      </c>
      <c r="E63" s="19">
        <f t="shared" ref="E63:K63" si="101">SUM(E64:E67)</f>
        <v>0</v>
      </c>
      <c r="F63" s="19">
        <f t="shared" si="101"/>
        <v>374380.34</v>
      </c>
      <c r="G63" s="19">
        <f t="shared" si="101"/>
        <v>0</v>
      </c>
      <c r="H63" s="19">
        <f t="shared" si="101"/>
        <v>0</v>
      </c>
      <c r="I63" s="18">
        <f t="shared" si="101"/>
        <v>0</v>
      </c>
      <c r="J63" s="18">
        <f t="shared" si="101"/>
        <v>0</v>
      </c>
      <c r="K63" s="26">
        <f t="shared" si="101"/>
        <v>0</v>
      </c>
      <c r="L63" s="18">
        <f t="shared" ref="L63:N63" si="102">SUM(L64:L67)</f>
        <v>0</v>
      </c>
      <c r="M63" s="18">
        <f t="shared" si="102"/>
        <v>0</v>
      </c>
      <c r="N63" s="19">
        <f t="shared" si="102"/>
        <v>0</v>
      </c>
      <c r="O63" s="17">
        <f t="shared" ref="O63:Q63" si="103">O68+O73+O78+O83+O88+O93+O98+O103</f>
        <v>0</v>
      </c>
      <c r="P63" s="17">
        <f t="shared" si="103"/>
        <v>0</v>
      </c>
      <c r="Q63" s="17">
        <f t="shared" si="103"/>
        <v>0</v>
      </c>
    </row>
    <row r="64" spans="1:17" x14ac:dyDescent="0.2">
      <c r="A64" s="23" t="s">
        <v>11</v>
      </c>
      <c r="B64" s="23" t="s">
        <v>4</v>
      </c>
      <c r="C64" s="17">
        <f t="shared" ref="C64:C67" si="104">SUM(D64:N64)</f>
        <v>0</v>
      </c>
      <c r="D64" s="18">
        <v>0</v>
      </c>
      <c r="E64" s="17">
        <v>0</v>
      </c>
      <c r="F64" s="17">
        <v>0</v>
      </c>
      <c r="G64" s="17">
        <v>0</v>
      </c>
      <c r="H64" s="17">
        <v>0</v>
      </c>
      <c r="I64" s="25">
        <v>0</v>
      </c>
      <c r="J64" s="25">
        <v>0</v>
      </c>
      <c r="K64" s="26">
        <v>0</v>
      </c>
      <c r="L64" s="25">
        <v>0</v>
      </c>
      <c r="M64" s="25">
        <v>0</v>
      </c>
      <c r="N64" s="17">
        <v>0</v>
      </c>
      <c r="O64" s="17">
        <f t="shared" ref="O64:Q64" si="105">O69+O74+O79+O84+O89+O94+O99+O104</f>
        <v>0</v>
      </c>
      <c r="P64" s="17">
        <f t="shared" si="105"/>
        <v>0</v>
      </c>
      <c r="Q64" s="17">
        <f t="shared" si="105"/>
        <v>0</v>
      </c>
    </row>
    <row r="65" spans="1:17" x14ac:dyDescent="0.2">
      <c r="A65" s="23"/>
      <c r="B65" s="23" t="s">
        <v>5</v>
      </c>
      <c r="C65" s="17">
        <f t="shared" si="104"/>
        <v>0</v>
      </c>
      <c r="D65" s="18">
        <v>0</v>
      </c>
      <c r="E65" s="17">
        <v>0</v>
      </c>
      <c r="F65" s="17">
        <v>0</v>
      </c>
      <c r="G65" s="17">
        <v>0</v>
      </c>
      <c r="H65" s="17">
        <v>0</v>
      </c>
      <c r="I65" s="25">
        <v>0</v>
      </c>
      <c r="J65" s="25">
        <v>0</v>
      </c>
      <c r="K65" s="26">
        <v>0</v>
      </c>
      <c r="L65" s="25">
        <v>0</v>
      </c>
      <c r="M65" s="25">
        <v>0</v>
      </c>
      <c r="N65" s="17">
        <v>0</v>
      </c>
      <c r="O65" s="17">
        <f t="shared" ref="O65:Q65" si="106">O70+O75+O80+O85+O90+O95+O100+O105</f>
        <v>0</v>
      </c>
      <c r="P65" s="17">
        <f t="shared" si="106"/>
        <v>0</v>
      </c>
      <c r="Q65" s="17">
        <f t="shared" si="106"/>
        <v>0</v>
      </c>
    </row>
    <row r="66" spans="1:17" x14ac:dyDescent="0.2">
      <c r="A66" s="23"/>
      <c r="B66" s="23" t="s">
        <v>6</v>
      </c>
      <c r="C66" s="17">
        <f t="shared" si="104"/>
        <v>374380.34</v>
      </c>
      <c r="D66" s="18">
        <v>0</v>
      </c>
      <c r="E66" s="17">
        <v>0</v>
      </c>
      <c r="F66" s="17">
        <v>374380.34</v>
      </c>
      <c r="G66" s="17">
        <v>0</v>
      </c>
      <c r="H66" s="17">
        <v>0</v>
      </c>
      <c r="I66" s="25">
        <v>0</v>
      </c>
      <c r="J66" s="25">
        <v>0</v>
      </c>
      <c r="K66" s="26">
        <v>0</v>
      </c>
      <c r="L66" s="25">
        <v>0</v>
      </c>
      <c r="M66" s="25">
        <v>0</v>
      </c>
      <c r="N66" s="17">
        <v>0</v>
      </c>
      <c r="O66" s="17">
        <f t="shared" ref="O66:Q66" si="107">O71+O76+O81+O86+O91+O96+O101+O106</f>
        <v>0</v>
      </c>
      <c r="P66" s="17">
        <f t="shared" si="107"/>
        <v>0</v>
      </c>
      <c r="Q66" s="17">
        <f t="shared" si="107"/>
        <v>0</v>
      </c>
    </row>
    <row r="67" spans="1:17" x14ac:dyDescent="0.2">
      <c r="A67" s="23"/>
      <c r="B67" s="16" t="s">
        <v>7</v>
      </c>
      <c r="C67" s="17">
        <f t="shared" si="104"/>
        <v>0</v>
      </c>
      <c r="D67" s="18">
        <v>0</v>
      </c>
      <c r="E67" s="17">
        <v>0</v>
      </c>
      <c r="F67" s="17">
        <v>0</v>
      </c>
      <c r="G67" s="17">
        <v>0</v>
      </c>
      <c r="H67" s="17">
        <v>0</v>
      </c>
      <c r="I67" s="25">
        <v>0</v>
      </c>
      <c r="J67" s="25">
        <v>0</v>
      </c>
      <c r="K67" s="26">
        <v>0</v>
      </c>
      <c r="L67" s="25">
        <v>0</v>
      </c>
      <c r="M67" s="25">
        <v>0</v>
      </c>
      <c r="N67" s="17">
        <v>0</v>
      </c>
      <c r="O67" s="17">
        <f t="shared" ref="O67:Q67" si="108">O72+O77+O82+O87+O92+O97+O102+O107</f>
        <v>0</v>
      </c>
      <c r="P67" s="17">
        <f t="shared" si="108"/>
        <v>0</v>
      </c>
      <c r="Q67" s="17">
        <f t="shared" si="108"/>
        <v>0</v>
      </c>
    </row>
    <row r="68" spans="1:17" ht="132" customHeight="1" x14ac:dyDescent="0.2">
      <c r="A68" s="23">
        <v>21</v>
      </c>
      <c r="B68" s="24" t="s">
        <v>21</v>
      </c>
      <c r="C68" s="29">
        <f t="shared" si="2"/>
        <v>72349904.090000004</v>
      </c>
      <c r="D68" s="30">
        <v>0</v>
      </c>
      <c r="E68" s="31">
        <f t="shared" ref="E68:K68" si="109">SUM(E69:E72)</f>
        <v>0</v>
      </c>
      <c r="F68" s="31">
        <f t="shared" si="109"/>
        <v>0</v>
      </c>
      <c r="G68" s="31">
        <f t="shared" si="109"/>
        <v>12679700</v>
      </c>
      <c r="H68" s="31">
        <f t="shared" si="109"/>
        <v>35714285.719999999</v>
      </c>
      <c r="I68" s="30">
        <f t="shared" si="109"/>
        <v>23955918.370000001</v>
      </c>
      <c r="J68" s="30">
        <f t="shared" si="109"/>
        <v>0</v>
      </c>
      <c r="K68" s="26">
        <f t="shared" si="109"/>
        <v>0</v>
      </c>
      <c r="L68" s="30">
        <f t="shared" ref="L68:N68" si="110">SUM(L69:L72)</f>
        <v>0</v>
      </c>
      <c r="M68" s="30">
        <f t="shared" si="110"/>
        <v>0</v>
      </c>
      <c r="N68" s="31">
        <f t="shared" si="110"/>
        <v>0</v>
      </c>
      <c r="O68" s="17">
        <f t="shared" ref="O68:Q68" si="111">O73+O78+O83+O88+O93+O98+O103+O108</f>
        <v>0</v>
      </c>
      <c r="P68" s="17">
        <f t="shared" si="111"/>
        <v>0</v>
      </c>
      <c r="Q68" s="17">
        <f t="shared" si="111"/>
        <v>0</v>
      </c>
    </row>
    <row r="69" spans="1:17" x14ac:dyDescent="0.2">
      <c r="A69" s="23"/>
      <c r="B69" s="23" t="s">
        <v>4</v>
      </c>
      <c r="C69" s="17">
        <f t="shared" ref="C69:C72" si="112">SUM(D69:N69)</f>
        <v>0</v>
      </c>
      <c r="D69" s="18">
        <v>0</v>
      </c>
      <c r="E69" s="17">
        <v>0</v>
      </c>
      <c r="F69" s="17">
        <v>0</v>
      </c>
      <c r="G69" s="17">
        <v>0</v>
      </c>
      <c r="H69" s="17">
        <v>0</v>
      </c>
      <c r="I69" s="25">
        <v>0</v>
      </c>
      <c r="J69" s="25">
        <v>0</v>
      </c>
      <c r="K69" s="26">
        <v>0</v>
      </c>
      <c r="L69" s="25">
        <v>0</v>
      </c>
      <c r="M69" s="25">
        <v>0</v>
      </c>
      <c r="N69" s="17">
        <v>0</v>
      </c>
      <c r="O69" s="17">
        <f t="shared" ref="O69:Q69" si="113">O74+O79+O84+O89+O94+O99+O104+O109</f>
        <v>0</v>
      </c>
      <c r="P69" s="17">
        <f t="shared" si="113"/>
        <v>0</v>
      </c>
      <c r="Q69" s="17">
        <f t="shared" si="113"/>
        <v>0</v>
      </c>
    </row>
    <row r="70" spans="1:17" x14ac:dyDescent="0.2">
      <c r="A70" s="23"/>
      <c r="B70" s="23" t="s">
        <v>5</v>
      </c>
      <c r="C70" s="17">
        <f t="shared" si="112"/>
        <v>70856500</v>
      </c>
      <c r="D70" s="18">
        <v>0</v>
      </c>
      <c r="E70" s="17">
        <v>0</v>
      </c>
      <c r="F70" s="17">
        <v>0</v>
      </c>
      <c r="G70" s="17">
        <v>12379700</v>
      </c>
      <c r="H70" s="17">
        <v>35000000</v>
      </c>
      <c r="I70" s="25">
        <v>23476800</v>
      </c>
      <c r="J70" s="25">
        <v>0</v>
      </c>
      <c r="K70" s="26">
        <v>0</v>
      </c>
      <c r="L70" s="25">
        <v>0</v>
      </c>
      <c r="M70" s="25">
        <v>0</v>
      </c>
      <c r="N70" s="17">
        <v>0</v>
      </c>
      <c r="O70" s="17">
        <f t="shared" ref="O70:Q70" si="114">O75+O80+O85+O90+O95+O100+O105+O110</f>
        <v>0</v>
      </c>
      <c r="P70" s="17">
        <f t="shared" si="114"/>
        <v>0</v>
      </c>
      <c r="Q70" s="17">
        <f t="shared" si="114"/>
        <v>0</v>
      </c>
    </row>
    <row r="71" spans="1:17" x14ac:dyDescent="0.2">
      <c r="A71" s="23"/>
      <c r="B71" s="23" t="s">
        <v>6</v>
      </c>
      <c r="C71" s="17">
        <f t="shared" si="112"/>
        <v>1493404.0899999999</v>
      </c>
      <c r="D71" s="18">
        <v>0</v>
      </c>
      <c r="E71" s="17">
        <v>0</v>
      </c>
      <c r="F71" s="17">
        <v>0</v>
      </c>
      <c r="G71" s="17">
        <v>300000</v>
      </c>
      <c r="H71" s="17">
        <v>714285.72</v>
      </c>
      <c r="I71" s="25">
        <v>479118.37</v>
      </c>
      <c r="J71" s="25">
        <v>0</v>
      </c>
      <c r="K71" s="26">
        <v>0</v>
      </c>
      <c r="L71" s="25">
        <v>0</v>
      </c>
      <c r="M71" s="25">
        <v>0</v>
      </c>
      <c r="N71" s="17">
        <v>0</v>
      </c>
      <c r="O71" s="17">
        <f t="shared" ref="O71:Q71" si="115">O76+O81+O86+O91+O96+O101+O106+O111</f>
        <v>0</v>
      </c>
      <c r="P71" s="17">
        <f t="shared" si="115"/>
        <v>0</v>
      </c>
      <c r="Q71" s="17">
        <f t="shared" si="115"/>
        <v>0</v>
      </c>
    </row>
    <row r="72" spans="1:17" x14ac:dyDescent="0.2">
      <c r="A72" s="23"/>
      <c r="B72" s="16" t="s">
        <v>7</v>
      </c>
      <c r="C72" s="17">
        <f t="shared" si="112"/>
        <v>0</v>
      </c>
      <c r="D72" s="18">
        <v>0</v>
      </c>
      <c r="E72" s="17">
        <v>0</v>
      </c>
      <c r="F72" s="17">
        <v>0</v>
      </c>
      <c r="G72" s="17">
        <v>0</v>
      </c>
      <c r="H72" s="17">
        <v>0</v>
      </c>
      <c r="I72" s="25">
        <v>0</v>
      </c>
      <c r="J72" s="25">
        <v>0</v>
      </c>
      <c r="K72" s="26">
        <v>0</v>
      </c>
      <c r="L72" s="25">
        <v>0</v>
      </c>
      <c r="M72" s="25">
        <v>0</v>
      </c>
      <c r="N72" s="17">
        <v>0</v>
      </c>
      <c r="O72" s="17">
        <f t="shared" ref="O72:Q72" si="116">O77+O82+O87+O92+O97+O102+O107+O112</f>
        <v>0</v>
      </c>
      <c r="P72" s="17">
        <f t="shared" si="116"/>
        <v>0</v>
      </c>
      <c r="Q72" s="17">
        <f t="shared" si="116"/>
        <v>0</v>
      </c>
    </row>
    <row r="73" spans="1:17" ht="148.9" customHeight="1" x14ac:dyDescent="0.2">
      <c r="A73" s="23">
        <v>21</v>
      </c>
      <c r="B73" s="32" t="s">
        <v>24</v>
      </c>
      <c r="C73" s="31">
        <f>SUM(C74:C77)</f>
        <v>11895564.710000001</v>
      </c>
      <c r="D73" s="31">
        <f t="shared" ref="D73:G73" si="117">SUM(D74:D77)</f>
        <v>0</v>
      </c>
      <c r="E73" s="31">
        <f t="shared" si="117"/>
        <v>0</v>
      </c>
      <c r="F73" s="31">
        <f t="shared" si="117"/>
        <v>0</v>
      </c>
      <c r="G73" s="31">
        <f t="shared" si="117"/>
        <v>0</v>
      </c>
      <c r="H73" s="31">
        <f t="shared" ref="H73:I73" si="118">SUM(H74:H77)</f>
        <v>11895564.710000001</v>
      </c>
      <c r="I73" s="31">
        <f t="shared" si="118"/>
        <v>0</v>
      </c>
      <c r="J73" s="31">
        <f t="shared" ref="J73:K73" si="119">SUM(J74:J77)</f>
        <v>0</v>
      </c>
      <c r="K73" s="28">
        <f t="shared" si="119"/>
        <v>0</v>
      </c>
      <c r="L73" s="31">
        <f t="shared" ref="L73:N73" si="120">SUM(L74:L77)</f>
        <v>0</v>
      </c>
      <c r="M73" s="31">
        <f t="shared" si="120"/>
        <v>0</v>
      </c>
      <c r="N73" s="31">
        <f t="shared" si="120"/>
        <v>0</v>
      </c>
      <c r="O73" s="17">
        <f t="shared" ref="O73:Q73" si="121">O78+O83+O88+O93+O98+O103+O108+O113</f>
        <v>0</v>
      </c>
      <c r="P73" s="17">
        <f t="shared" si="121"/>
        <v>0</v>
      </c>
      <c r="Q73" s="17">
        <f t="shared" si="121"/>
        <v>0</v>
      </c>
    </row>
    <row r="74" spans="1:17" ht="16.149999999999999" customHeight="1" x14ac:dyDescent="0.2">
      <c r="A74" s="23"/>
      <c r="B74" s="23" t="s">
        <v>4</v>
      </c>
      <c r="C74" s="17">
        <f t="shared" ref="C74:C77" si="122">SUM(D74:N74)</f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28">
        <v>0</v>
      </c>
      <c r="L74" s="17">
        <v>0</v>
      </c>
      <c r="M74" s="17">
        <v>0</v>
      </c>
      <c r="N74" s="17">
        <v>0</v>
      </c>
      <c r="O74" s="17">
        <f t="shared" ref="O74:Q74" si="123">O79+O84+O89+O94+O99+O104+O109+O114</f>
        <v>0</v>
      </c>
      <c r="P74" s="17">
        <f t="shared" si="123"/>
        <v>0</v>
      </c>
      <c r="Q74" s="17">
        <f t="shared" si="123"/>
        <v>0</v>
      </c>
    </row>
    <row r="75" spans="1:17" x14ac:dyDescent="0.2">
      <c r="A75" s="23"/>
      <c r="B75" s="23" t="s">
        <v>5</v>
      </c>
      <c r="C75" s="17">
        <f t="shared" si="122"/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28">
        <v>0</v>
      </c>
      <c r="L75" s="17">
        <v>0</v>
      </c>
      <c r="M75" s="17">
        <v>0</v>
      </c>
      <c r="N75" s="17">
        <v>0</v>
      </c>
      <c r="O75" s="17">
        <f t="shared" ref="O75:Q75" si="124">O80+O85+O90+O95+O100+O105+O110+O115</f>
        <v>0</v>
      </c>
      <c r="P75" s="17">
        <f t="shared" si="124"/>
        <v>0</v>
      </c>
      <c r="Q75" s="17">
        <f t="shared" si="124"/>
        <v>0</v>
      </c>
    </row>
    <row r="76" spans="1:17" x14ac:dyDescent="0.2">
      <c r="A76" s="23"/>
      <c r="B76" s="23" t="s">
        <v>6</v>
      </c>
      <c r="C76" s="17">
        <f t="shared" si="122"/>
        <v>11895564.710000001</v>
      </c>
      <c r="D76" s="17">
        <v>0</v>
      </c>
      <c r="E76" s="17">
        <v>0</v>
      </c>
      <c r="F76" s="17">
        <v>0</v>
      </c>
      <c r="G76" s="17">
        <v>0</v>
      </c>
      <c r="H76" s="17">
        <v>11895564.710000001</v>
      </c>
      <c r="I76" s="17">
        <v>0</v>
      </c>
      <c r="J76" s="17">
        <v>0</v>
      </c>
      <c r="K76" s="28">
        <v>0</v>
      </c>
      <c r="L76" s="17">
        <v>0</v>
      </c>
      <c r="M76" s="17">
        <v>0</v>
      </c>
      <c r="N76" s="17">
        <v>0</v>
      </c>
      <c r="O76" s="17">
        <f t="shared" ref="O76:Q76" si="125">O81+O86+O91+O96+O101+O106+O111+O116</f>
        <v>0</v>
      </c>
      <c r="P76" s="17">
        <f t="shared" si="125"/>
        <v>0</v>
      </c>
      <c r="Q76" s="17">
        <f t="shared" si="125"/>
        <v>0</v>
      </c>
    </row>
    <row r="77" spans="1:17" x14ac:dyDescent="0.2">
      <c r="A77" s="23"/>
      <c r="B77" s="16" t="s">
        <v>7</v>
      </c>
      <c r="C77" s="17">
        <f t="shared" si="122"/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28">
        <v>0</v>
      </c>
      <c r="L77" s="17">
        <v>0</v>
      </c>
      <c r="M77" s="17">
        <v>0</v>
      </c>
      <c r="N77" s="17">
        <v>0</v>
      </c>
      <c r="O77" s="17">
        <f t="shared" ref="O77:Q77" si="126">O82+O87+O92+O97+O102+O107+O112+O117</f>
        <v>0</v>
      </c>
      <c r="P77" s="17">
        <f t="shared" si="126"/>
        <v>0</v>
      </c>
      <c r="Q77" s="17">
        <f t="shared" si="126"/>
        <v>0</v>
      </c>
    </row>
    <row r="78" spans="1:17" ht="40.9" customHeight="1" x14ac:dyDescent="0.2">
      <c r="A78" s="23">
        <v>22</v>
      </c>
      <c r="B78" s="24" t="s">
        <v>14</v>
      </c>
      <c r="C78" s="17">
        <f>SUM(D78:K78)</f>
        <v>32278280</v>
      </c>
      <c r="D78" s="18">
        <v>0</v>
      </c>
      <c r="E78" s="19">
        <f t="shared" ref="E78:K78" si="127">SUM(E79:E82)</f>
        <v>0</v>
      </c>
      <c r="F78" s="19">
        <f t="shared" si="127"/>
        <v>0</v>
      </c>
      <c r="G78" s="19">
        <f t="shared" si="127"/>
        <v>0</v>
      </c>
      <c r="H78" s="19">
        <f t="shared" si="127"/>
        <v>0</v>
      </c>
      <c r="I78" s="18">
        <f t="shared" si="127"/>
        <v>0</v>
      </c>
      <c r="J78" s="18">
        <f t="shared" si="127"/>
        <v>32278280</v>
      </c>
      <c r="K78" s="26">
        <f t="shared" si="127"/>
        <v>0</v>
      </c>
      <c r="L78" s="18">
        <f t="shared" ref="L78:N78" si="128">SUM(L79:L82)</f>
        <v>0</v>
      </c>
      <c r="M78" s="18">
        <f t="shared" si="128"/>
        <v>0</v>
      </c>
      <c r="N78" s="19">
        <f t="shared" si="128"/>
        <v>0</v>
      </c>
      <c r="O78" s="17">
        <f t="shared" ref="O78:Q78" si="129">O83+O88+O93+O98+O103+O108+O113+O118</f>
        <v>0</v>
      </c>
      <c r="P78" s="17">
        <f t="shared" si="129"/>
        <v>0</v>
      </c>
      <c r="Q78" s="17">
        <f t="shared" si="129"/>
        <v>0</v>
      </c>
    </row>
    <row r="79" spans="1:17" x14ac:dyDescent="0.2">
      <c r="A79" s="23" t="s">
        <v>11</v>
      </c>
      <c r="B79" s="23" t="s">
        <v>4</v>
      </c>
      <c r="C79" s="17">
        <f t="shared" ref="C79:C82" si="130">SUM(D79:N79)</f>
        <v>0</v>
      </c>
      <c r="D79" s="18">
        <v>0</v>
      </c>
      <c r="E79" s="17">
        <v>0</v>
      </c>
      <c r="F79" s="17">
        <v>0</v>
      </c>
      <c r="G79" s="17">
        <v>0</v>
      </c>
      <c r="H79" s="17">
        <v>0</v>
      </c>
      <c r="I79" s="25">
        <v>0</v>
      </c>
      <c r="J79" s="25">
        <v>0</v>
      </c>
      <c r="K79" s="26">
        <v>0</v>
      </c>
      <c r="L79" s="25">
        <v>0</v>
      </c>
      <c r="M79" s="25">
        <v>0</v>
      </c>
      <c r="N79" s="17">
        <v>0</v>
      </c>
      <c r="O79" s="17">
        <f t="shared" ref="O79:Q79" si="131">O84+O89+O94+O99+O104+O109+O114+O119</f>
        <v>0</v>
      </c>
      <c r="P79" s="17">
        <f t="shared" si="131"/>
        <v>0</v>
      </c>
      <c r="Q79" s="17">
        <f t="shared" si="131"/>
        <v>0</v>
      </c>
    </row>
    <row r="80" spans="1:17" x14ac:dyDescent="0.2">
      <c r="A80" s="23"/>
      <c r="B80" s="23" t="s">
        <v>5</v>
      </c>
      <c r="C80" s="17">
        <f t="shared" si="130"/>
        <v>0</v>
      </c>
      <c r="D80" s="18">
        <v>0</v>
      </c>
      <c r="E80" s="17">
        <v>0</v>
      </c>
      <c r="F80" s="17">
        <v>0</v>
      </c>
      <c r="G80" s="17">
        <v>0</v>
      </c>
      <c r="H80" s="17">
        <v>0</v>
      </c>
      <c r="I80" s="25">
        <v>0</v>
      </c>
      <c r="J80" s="25">
        <v>0</v>
      </c>
      <c r="K80" s="26">
        <v>0</v>
      </c>
      <c r="L80" s="25">
        <v>0</v>
      </c>
      <c r="M80" s="25">
        <v>0</v>
      </c>
      <c r="N80" s="17">
        <v>0</v>
      </c>
      <c r="O80" s="17">
        <f t="shared" ref="O80:Q80" si="132">O85+O90+O95+O100+O105+O110+O115+O120</f>
        <v>0</v>
      </c>
      <c r="P80" s="17">
        <f t="shared" si="132"/>
        <v>0</v>
      </c>
      <c r="Q80" s="17">
        <f t="shared" si="132"/>
        <v>0</v>
      </c>
    </row>
    <row r="81" spans="1:17" x14ac:dyDescent="0.2">
      <c r="A81" s="23"/>
      <c r="B81" s="23" t="s">
        <v>6</v>
      </c>
      <c r="C81" s="17">
        <f t="shared" si="130"/>
        <v>0</v>
      </c>
      <c r="D81" s="18">
        <v>0</v>
      </c>
      <c r="E81" s="17">
        <v>0</v>
      </c>
      <c r="F81" s="17">
        <v>0</v>
      </c>
      <c r="G81" s="17">
        <v>0</v>
      </c>
      <c r="H81" s="17">
        <v>0</v>
      </c>
      <c r="I81" s="25">
        <v>0</v>
      </c>
      <c r="J81" s="25">
        <v>0</v>
      </c>
      <c r="K81" s="26">
        <v>0</v>
      </c>
      <c r="L81" s="25">
        <v>0</v>
      </c>
      <c r="M81" s="25">
        <v>0</v>
      </c>
      <c r="N81" s="17">
        <v>0</v>
      </c>
      <c r="O81" s="17">
        <f t="shared" ref="O81:Q81" si="133">O86+O91+O96+O101+O106+O111+O116+O121</f>
        <v>0</v>
      </c>
      <c r="P81" s="17">
        <f t="shared" si="133"/>
        <v>0</v>
      </c>
      <c r="Q81" s="17">
        <f t="shared" si="133"/>
        <v>0</v>
      </c>
    </row>
    <row r="82" spans="1:17" x14ac:dyDescent="0.2">
      <c r="A82" s="23"/>
      <c r="B82" s="16" t="s">
        <v>7</v>
      </c>
      <c r="C82" s="17">
        <f t="shared" si="130"/>
        <v>32278280</v>
      </c>
      <c r="D82" s="18">
        <v>0</v>
      </c>
      <c r="E82" s="17">
        <v>0</v>
      </c>
      <c r="F82" s="17">
        <v>0</v>
      </c>
      <c r="G82" s="17">
        <v>0</v>
      </c>
      <c r="H82" s="17">
        <v>0</v>
      </c>
      <c r="I82" s="25">
        <v>0</v>
      </c>
      <c r="J82" s="25">
        <v>32278280</v>
      </c>
      <c r="K82" s="26">
        <v>0</v>
      </c>
      <c r="L82" s="25">
        <v>0</v>
      </c>
      <c r="M82" s="25">
        <v>0</v>
      </c>
      <c r="N82" s="17">
        <v>0</v>
      </c>
      <c r="O82" s="17">
        <f t="shared" ref="O82:Q82" si="134">O87+O92+O97+O102+O107+O112+O117+O122</f>
        <v>0</v>
      </c>
      <c r="P82" s="17">
        <f t="shared" si="134"/>
        <v>0</v>
      </c>
      <c r="Q82" s="17">
        <f t="shared" si="134"/>
        <v>0</v>
      </c>
    </row>
    <row r="83" spans="1:17" ht="89.25" x14ac:dyDescent="0.2">
      <c r="A83" s="23">
        <v>23</v>
      </c>
      <c r="B83" s="24" t="s">
        <v>15</v>
      </c>
      <c r="C83" s="17">
        <f t="shared" ref="C83:C93" si="135">SUM(D83:K83)</f>
        <v>43780090</v>
      </c>
      <c r="D83" s="18">
        <v>0</v>
      </c>
      <c r="E83" s="19">
        <f t="shared" ref="E83:K83" si="136">SUM(E84:E87)</f>
        <v>0</v>
      </c>
      <c r="F83" s="19">
        <f t="shared" si="136"/>
        <v>0</v>
      </c>
      <c r="G83" s="19">
        <f t="shared" si="136"/>
        <v>0</v>
      </c>
      <c r="H83" s="19">
        <f t="shared" si="136"/>
        <v>0</v>
      </c>
      <c r="I83" s="18">
        <f t="shared" si="136"/>
        <v>0</v>
      </c>
      <c r="J83" s="18">
        <f t="shared" si="136"/>
        <v>43780090</v>
      </c>
      <c r="K83" s="26">
        <f t="shared" si="136"/>
        <v>0</v>
      </c>
      <c r="L83" s="18">
        <f t="shared" ref="L83:N83" si="137">SUM(L84:L87)</f>
        <v>0</v>
      </c>
      <c r="M83" s="18">
        <f t="shared" si="137"/>
        <v>0</v>
      </c>
      <c r="N83" s="19">
        <f t="shared" si="137"/>
        <v>0</v>
      </c>
      <c r="O83" s="17">
        <f t="shared" ref="O83:Q83" si="138">O88+O93+O98+O103+O108+O113+O118+O123</f>
        <v>0</v>
      </c>
      <c r="P83" s="17">
        <f t="shared" si="138"/>
        <v>0</v>
      </c>
      <c r="Q83" s="17">
        <f t="shared" si="138"/>
        <v>0</v>
      </c>
    </row>
    <row r="84" spans="1:17" x14ac:dyDescent="0.2">
      <c r="A84" s="23" t="s">
        <v>11</v>
      </c>
      <c r="B84" s="23" t="s">
        <v>4</v>
      </c>
      <c r="C84" s="17">
        <f t="shared" ref="C84:C87" si="139">SUM(D84:N84)</f>
        <v>0</v>
      </c>
      <c r="D84" s="18">
        <v>0</v>
      </c>
      <c r="E84" s="17">
        <v>0</v>
      </c>
      <c r="F84" s="17">
        <v>0</v>
      </c>
      <c r="G84" s="17">
        <v>0</v>
      </c>
      <c r="H84" s="17">
        <v>0</v>
      </c>
      <c r="I84" s="25">
        <v>0</v>
      </c>
      <c r="J84" s="25">
        <v>0</v>
      </c>
      <c r="K84" s="26">
        <v>0</v>
      </c>
      <c r="L84" s="25">
        <v>0</v>
      </c>
      <c r="M84" s="25">
        <v>0</v>
      </c>
      <c r="N84" s="17">
        <v>0</v>
      </c>
      <c r="O84" s="17">
        <f t="shared" ref="O84:Q84" si="140">O89+O94+O99+O104+O109+O114+O119+O124</f>
        <v>0</v>
      </c>
      <c r="P84" s="17">
        <f t="shared" si="140"/>
        <v>0</v>
      </c>
      <c r="Q84" s="17">
        <f t="shared" si="140"/>
        <v>0</v>
      </c>
    </row>
    <row r="85" spans="1:17" x14ac:dyDescent="0.2">
      <c r="A85" s="23"/>
      <c r="B85" s="23" t="s">
        <v>5</v>
      </c>
      <c r="C85" s="17">
        <f t="shared" si="139"/>
        <v>0</v>
      </c>
      <c r="D85" s="18">
        <v>0</v>
      </c>
      <c r="E85" s="17">
        <v>0</v>
      </c>
      <c r="F85" s="17">
        <v>0</v>
      </c>
      <c r="G85" s="17">
        <v>0</v>
      </c>
      <c r="H85" s="17">
        <v>0</v>
      </c>
      <c r="I85" s="25">
        <v>0</v>
      </c>
      <c r="J85" s="25">
        <v>0</v>
      </c>
      <c r="K85" s="26">
        <v>0</v>
      </c>
      <c r="L85" s="25">
        <v>0</v>
      </c>
      <c r="M85" s="25">
        <v>0</v>
      </c>
      <c r="N85" s="17">
        <v>0</v>
      </c>
      <c r="O85" s="17">
        <f t="shared" ref="O85:Q85" si="141">O90+O95+O100+O105+O110+O115+O120+O125</f>
        <v>0</v>
      </c>
      <c r="P85" s="17">
        <f t="shared" si="141"/>
        <v>0</v>
      </c>
      <c r="Q85" s="17">
        <f t="shared" si="141"/>
        <v>0</v>
      </c>
    </row>
    <row r="86" spans="1:17" x14ac:dyDescent="0.2">
      <c r="A86" s="23"/>
      <c r="B86" s="23" t="s">
        <v>6</v>
      </c>
      <c r="C86" s="17">
        <f t="shared" si="139"/>
        <v>0</v>
      </c>
      <c r="D86" s="18">
        <v>0</v>
      </c>
      <c r="E86" s="17">
        <v>0</v>
      </c>
      <c r="F86" s="17">
        <v>0</v>
      </c>
      <c r="G86" s="17">
        <v>0</v>
      </c>
      <c r="H86" s="17">
        <v>0</v>
      </c>
      <c r="I86" s="25">
        <v>0</v>
      </c>
      <c r="J86" s="25">
        <v>0</v>
      </c>
      <c r="K86" s="26">
        <v>0</v>
      </c>
      <c r="L86" s="25">
        <v>0</v>
      </c>
      <c r="M86" s="25">
        <v>0</v>
      </c>
      <c r="N86" s="17">
        <v>0</v>
      </c>
      <c r="O86" s="17">
        <f t="shared" ref="O86:Q86" si="142">O91+O96+O101+O106+O111+O116+O121+O126</f>
        <v>0</v>
      </c>
      <c r="P86" s="17">
        <f t="shared" si="142"/>
        <v>0</v>
      </c>
      <c r="Q86" s="17">
        <f t="shared" si="142"/>
        <v>0</v>
      </c>
    </row>
    <row r="87" spans="1:17" x14ac:dyDescent="0.2">
      <c r="A87" s="23"/>
      <c r="B87" s="16" t="s">
        <v>7</v>
      </c>
      <c r="C87" s="17">
        <f t="shared" si="139"/>
        <v>43780090</v>
      </c>
      <c r="D87" s="18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43780090</v>
      </c>
      <c r="K87" s="26">
        <v>0</v>
      </c>
      <c r="L87" s="25">
        <v>0</v>
      </c>
      <c r="M87" s="25">
        <v>0</v>
      </c>
      <c r="N87" s="17">
        <v>0</v>
      </c>
      <c r="O87" s="17">
        <f t="shared" ref="O87:Q87" si="143">O92+O97+O102+O107+O112+O117+O122+O127</f>
        <v>0</v>
      </c>
      <c r="P87" s="17">
        <f t="shared" si="143"/>
        <v>0</v>
      </c>
      <c r="Q87" s="17">
        <f t="shared" si="143"/>
        <v>0</v>
      </c>
    </row>
    <row r="88" spans="1:17" ht="76.5" x14ac:dyDescent="0.2">
      <c r="A88" s="23">
        <v>24</v>
      </c>
      <c r="B88" s="24" t="s">
        <v>28</v>
      </c>
      <c r="C88" s="17">
        <f t="shared" si="135"/>
        <v>53852100</v>
      </c>
      <c r="D88" s="18">
        <v>0</v>
      </c>
      <c r="E88" s="19">
        <f t="shared" ref="E88:K88" si="144">SUM(E89:E92)</f>
        <v>0</v>
      </c>
      <c r="F88" s="19">
        <f t="shared" si="144"/>
        <v>0</v>
      </c>
      <c r="G88" s="19">
        <f t="shared" si="144"/>
        <v>0</v>
      </c>
      <c r="H88" s="19">
        <f t="shared" si="144"/>
        <v>0</v>
      </c>
      <c r="I88" s="18">
        <f t="shared" si="144"/>
        <v>0</v>
      </c>
      <c r="J88" s="18">
        <f t="shared" si="144"/>
        <v>53852100</v>
      </c>
      <c r="K88" s="26">
        <f t="shared" si="144"/>
        <v>0</v>
      </c>
      <c r="L88" s="18">
        <f t="shared" ref="L88:N88" si="145">SUM(L89:L92)</f>
        <v>0</v>
      </c>
      <c r="M88" s="18">
        <f t="shared" si="145"/>
        <v>0</v>
      </c>
      <c r="N88" s="19">
        <f t="shared" si="145"/>
        <v>0</v>
      </c>
      <c r="O88" s="17">
        <f t="shared" ref="O88:Q88" si="146">O93+O98+O103+O108+O113+O118+O123+O128</f>
        <v>0</v>
      </c>
      <c r="P88" s="17">
        <f t="shared" si="146"/>
        <v>0</v>
      </c>
      <c r="Q88" s="17">
        <f t="shared" si="146"/>
        <v>0</v>
      </c>
    </row>
    <row r="89" spans="1:17" x14ac:dyDescent="0.2">
      <c r="A89" s="23" t="s">
        <v>11</v>
      </c>
      <c r="B89" s="23" t="s">
        <v>4</v>
      </c>
      <c r="C89" s="17">
        <f t="shared" ref="C89:C92" si="147">SUM(D89:N89)</f>
        <v>0</v>
      </c>
      <c r="D89" s="18">
        <v>0</v>
      </c>
      <c r="E89" s="19">
        <v>0</v>
      </c>
      <c r="F89" s="19">
        <v>0</v>
      </c>
      <c r="G89" s="19">
        <v>0</v>
      </c>
      <c r="H89" s="19">
        <v>0</v>
      </c>
      <c r="I89" s="18">
        <v>0</v>
      </c>
      <c r="J89" s="18">
        <v>0</v>
      </c>
      <c r="K89" s="26">
        <v>0</v>
      </c>
      <c r="L89" s="18">
        <v>0</v>
      </c>
      <c r="M89" s="18">
        <v>0</v>
      </c>
      <c r="N89" s="19">
        <v>0</v>
      </c>
      <c r="O89" s="17">
        <f t="shared" ref="O89:Q89" si="148">O94+O99+O104+O109+O114+O119+O124+O129</f>
        <v>0</v>
      </c>
      <c r="P89" s="17">
        <f t="shared" si="148"/>
        <v>0</v>
      </c>
      <c r="Q89" s="17">
        <f t="shared" si="148"/>
        <v>0</v>
      </c>
    </row>
    <row r="90" spans="1:17" x14ac:dyDescent="0.2">
      <c r="A90" s="23"/>
      <c r="B90" s="23" t="s">
        <v>5</v>
      </c>
      <c r="C90" s="17">
        <f t="shared" si="147"/>
        <v>0</v>
      </c>
      <c r="D90" s="18">
        <v>0</v>
      </c>
      <c r="E90" s="19">
        <v>0</v>
      </c>
      <c r="F90" s="19">
        <v>0</v>
      </c>
      <c r="G90" s="19">
        <v>0</v>
      </c>
      <c r="H90" s="19">
        <v>0</v>
      </c>
      <c r="I90" s="18">
        <v>0</v>
      </c>
      <c r="J90" s="18">
        <v>0</v>
      </c>
      <c r="K90" s="26">
        <v>0</v>
      </c>
      <c r="L90" s="18">
        <v>0</v>
      </c>
      <c r="M90" s="18">
        <v>0</v>
      </c>
      <c r="N90" s="19">
        <v>0</v>
      </c>
      <c r="O90" s="17">
        <f t="shared" ref="O90:Q90" si="149">O95+O100+O105+O110+O115+O120+O125+O130</f>
        <v>0</v>
      </c>
      <c r="P90" s="17">
        <f t="shared" si="149"/>
        <v>0</v>
      </c>
      <c r="Q90" s="17">
        <f t="shared" si="149"/>
        <v>0</v>
      </c>
    </row>
    <row r="91" spans="1:17" x14ac:dyDescent="0.2">
      <c r="A91" s="23"/>
      <c r="B91" s="23" t="s">
        <v>6</v>
      </c>
      <c r="C91" s="17">
        <f t="shared" si="147"/>
        <v>0</v>
      </c>
      <c r="D91" s="18">
        <v>0</v>
      </c>
      <c r="E91" s="19">
        <v>0</v>
      </c>
      <c r="F91" s="19">
        <v>0</v>
      </c>
      <c r="G91" s="19">
        <v>0</v>
      </c>
      <c r="H91" s="19">
        <v>0</v>
      </c>
      <c r="I91" s="18">
        <v>0</v>
      </c>
      <c r="J91" s="18">
        <v>0</v>
      </c>
      <c r="K91" s="26">
        <v>0</v>
      </c>
      <c r="L91" s="18">
        <v>0</v>
      </c>
      <c r="M91" s="18">
        <v>0</v>
      </c>
      <c r="N91" s="19">
        <v>0</v>
      </c>
      <c r="O91" s="17">
        <f t="shared" ref="O91:Q91" si="150">O96+O101+O106+O111+O116+O121+O126+O131</f>
        <v>0</v>
      </c>
      <c r="P91" s="17">
        <f t="shared" si="150"/>
        <v>0</v>
      </c>
      <c r="Q91" s="17">
        <f t="shared" si="150"/>
        <v>0</v>
      </c>
    </row>
    <row r="92" spans="1:17" x14ac:dyDescent="0.2">
      <c r="A92" s="23"/>
      <c r="B92" s="16" t="s">
        <v>7</v>
      </c>
      <c r="C92" s="17">
        <f t="shared" si="147"/>
        <v>53852100</v>
      </c>
      <c r="D92" s="18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53852100</v>
      </c>
      <c r="K92" s="26">
        <v>0</v>
      </c>
      <c r="L92" s="18">
        <v>0</v>
      </c>
      <c r="M92" s="18">
        <v>0</v>
      </c>
      <c r="N92" s="19">
        <v>0</v>
      </c>
      <c r="O92" s="17">
        <f t="shared" ref="O92:Q92" si="151">O97+O102+O107+O112+O117+O122+O127+O132</f>
        <v>0</v>
      </c>
      <c r="P92" s="17">
        <f t="shared" si="151"/>
        <v>0</v>
      </c>
      <c r="Q92" s="17">
        <f t="shared" si="151"/>
        <v>0</v>
      </c>
    </row>
    <row r="93" spans="1:17" ht="51" x14ac:dyDescent="0.2">
      <c r="A93" s="23">
        <v>25</v>
      </c>
      <c r="B93" s="24" t="s">
        <v>16</v>
      </c>
      <c r="C93" s="17">
        <f t="shared" si="135"/>
        <v>25000000</v>
      </c>
      <c r="D93" s="18">
        <v>0</v>
      </c>
      <c r="E93" s="19">
        <f t="shared" ref="E93:N93" si="152">SUM(E94:E97)</f>
        <v>0</v>
      </c>
      <c r="F93" s="19">
        <f t="shared" si="152"/>
        <v>0</v>
      </c>
      <c r="G93" s="19">
        <f t="shared" si="152"/>
        <v>0</v>
      </c>
      <c r="H93" s="19">
        <f t="shared" si="152"/>
        <v>0</v>
      </c>
      <c r="I93" s="18">
        <f t="shared" si="152"/>
        <v>0</v>
      </c>
      <c r="J93" s="18">
        <f t="shared" si="152"/>
        <v>25000000</v>
      </c>
      <c r="K93" s="26">
        <f t="shared" si="152"/>
        <v>0</v>
      </c>
      <c r="L93" s="18">
        <f t="shared" si="152"/>
        <v>0</v>
      </c>
      <c r="M93" s="18">
        <f t="shared" si="152"/>
        <v>0</v>
      </c>
      <c r="N93" s="19">
        <f t="shared" si="152"/>
        <v>0</v>
      </c>
      <c r="O93" s="17">
        <f t="shared" ref="O93:Q93" si="153">O98+O103+O108+O113+O118+O123+O128+O133</f>
        <v>0</v>
      </c>
      <c r="P93" s="17">
        <f t="shared" si="153"/>
        <v>0</v>
      </c>
      <c r="Q93" s="17">
        <f t="shared" si="153"/>
        <v>0</v>
      </c>
    </row>
    <row r="94" spans="1:17" x14ac:dyDescent="0.2">
      <c r="A94" s="23" t="s">
        <v>11</v>
      </c>
      <c r="B94" s="23" t="s">
        <v>4</v>
      </c>
      <c r="C94" s="17">
        <f t="shared" ref="C94:C97" si="154">SUM(D94:N94)</f>
        <v>0</v>
      </c>
      <c r="D94" s="18">
        <v>0</v>
      </c>
      <c r="E94" s="19">
        <v>0</v>
      </c>
      <c r="F94" s="19">
        <v>0</v>
      </c>
      <c r="G94" s="19">
        <v>0</v>
      </c>
      <c r="H94" s="19">
        <v>0</v>
      </c>
      <c r="I94" s="18">
        <v>0</v>
      </c>
      <c r="J94" s="18">
        <v>0</v>
      </c>
      <c r="K94" s="26">
        <v>0</v>
      </c>
      <c r="L94" s="18">
        <v>0</v>
      </c>
      <c r="M94" s="18">
        <v>0</v>
      </c>
      <c r="N94" s="19">
        <v>0</v>
      </c>
      <c r="O94" s="17">
        <f t="shared" ref="O94:Q94" si="155">O99+O104+O109+O114+O119+O124+O129+O134</f>
        <v>0</v>
      </c>
      <c r="P94" s="17">
        <f t="shared" si="155"/>
        <v>0</v>
      </c>
      <c r="Q94" s="17">
        <f t="shared" si="155"/>
        <v>0</v>
      </c>
    </row>
    <row r="95" spans="1:17" x14ac:dyDescent="0.2">
      <c r="A95" s="23"/>
      <c r="B95" s="23" t="s">
        <v>5</v>
      </c>
      <c r="C95" s="17">
        <f t="shared" si="154"/>
        <v>0</v>
      </c>
      <c r="D95" s="18">
        <v>0</v>
      </c>
      <c r="E95" s="19">
        <v>0</v>
      </c>
      <c r="F95" s="19">
        <v>0</v>
      </c>
      <c r="G95" s="19">
        <v>0</v>
      </c>
      <c r="H95" s="19">
        <v>0</v>
      </c>
      <c r="I95" s="18">
        <v>0</v>
      </c>
      <c r="J95" s="18">
        <v>0</v>
      </c>
      <c r="K95" s="26">
        <v>0</v>
      </c>
      <c r="L95" s="18">
        <v>0</v>
      </c>
      <c r="M95" s="18">
        <v>0</v>
      </c>
      <c r="N95" s="19">
        <v>0</v>
      </c>
      <c r="O95" s="17">
        <f t="shared" ref="O95:Q95" si="156">O100+O105+O110+O115+O120+O125+O130+O135</f>
        <v>0</v>
      </c>
      <c r="P95" s="17">
        <f t="shared" si="156"/>
        <v>0</v>
      </c>
      <c r="Q95" s="17">
        <f t="shared" si="156"/>
        <v>0</v>
      </c>
    </row>
    <row r="96" spans="1:17" x14ac:dyDescent="0.2">
      <c r="A96" s="23"/>
      <c r="B96" s="23" t="s">
        <v>6</v>
      </c>
      <c r="C96" s="17">
        <f t="shared" si="154"/>
        <v>0</v>
      </c>
      <c r="D96" s="18">
        <v>0</v>
      </c>
      <c r="E96" s="19">
        <v>0</v>
      </c>
      <c r="F96" s="19">
        <v>0</v>
      </c>
      <c r="G96" s="19">
        <v>0</v>
      </c>
      <c r="H96" s="19">
        <v>0</v>
      </c>
      <c r="I96" s="18">
        <v>0</v>
      </c>
      <c r="J96" s="18">
        <v>0</v>
      </c>
      <c r="K96" s="26">
        <v>0</v>
      </c>
      <c r="L96" s="18">
        <v>0</v>
      </c>
      <c r="M96" s="18">
        <v>0</v>
      </c>
      <c r="N96" s="19">
        <v>0</v>
      </c>
      <c r="O96" s="17">
        <f t="shared" ref="O96:Q96" si="157">O101+O106+O111+O116+O121+O126+O131+O136</f>
        <v>0</v>
      </c>
      <c r="P96" s="17">
        <f t="shared" si="157"/>
        <v>0</v>
      </c>
      <c r="Q96" s="17">
        <f t="shared" si="157"/>
        <v>0</v>
      </c>
    </row>
    <row r="97" spans="1:17" x14ac:dyDescent="0.2">
      <c r="A97" s="23"/>
      <c r="B97" s="16" t="s">
        <v>7</v>
      </c>
      <c r="C97" s="17">
        <f t="shared" si="154"/>
        <v>25000000</v>
      </c>
      <c r="D97" s="18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25000000</v>
      </c>
      <c r="K97" s="26">
        <v>0</v>
      </c>
      <c r="L97" s="18">
        <v>0</v>
      </c>
      <c r="M97" s="18">
        <v>0</v>
      </c>
      <c r="N97" s="19">
        <v>0</v>
      </c>
      <c r="O97" s="17">
        <f t="shared" ref="O97:Q97" si="158">O102+O107+O112+O117+O122+O127+O132+O137</f>
        <v>0</v>
      </c>
      <c r="P97" s="17">
        <f t="shared" si="158"/>
        <v>0</v>
      </c>
      <c r="Q97" s="17">
        <f t="shared" si="158"/>
        <v>0</v>
      </c>
    </row>
    <row r="98" spans="1:17" ht="63.75" x14ac:dyDescent="0.2">
      <c r="A98" s="23">
        <v>26</v>
      </c>
      <c r="B98" s="24" t="s">
        <v>29</v>
      </c>
      <c r="C98" s="17">
        <f t="shared" ref="C98" si="159">SUM(D98:K98)</f>
        <v>35000000</v>
      </c>
      <c r="D98" s="18">
        <v>0</v>
      </c>
      <c r="E98" s="19">
        <f t="shared" ref="E98:N98" si="160">SUM(E99:E102)</f>
        <v>0</v>
      </c>
      <c r="F98" s="19">
        <f t="shared" si="160"/>
        <v>0</v>
      </c>
      <c r="G98" s="19">
        <f t="shared" si="160"/>
        <v>0</v>
      </c>
      <c r="H98" s="19">
        <f t="shared" si="160"/>
        <v>0</v>
      </c>
      <c r="I98" s="18">
        <f t="shared" si="160"/>
        <v>0</v>
      </c>
      <c r="J98" s="18">
        <f t="shared" si="160"/>
        <v>0</v>
      </c>
      <c r="K98" s="26">
        <f t="shared" si="160"/>
        <v>35000000</v>
      </c>
      <c r="L98" s="18">
        <f t="shared" si="160"/>
        <v>0</v>
      </c>
      <c r="M98" s="18">
        <f t="shared" si="160"/>
        <v>0</v>
      </c>
      <c r="N98" s="19">
        <f t="shared" si="160"/>
        <v>0</v>
      </c>
      <c r="O98" s="17">
        <f t="shared" ref="O98:Q98" si="161">O103+O108+O113+O118+O123+O128+O133+O138</f>
        <v>0</v>
      </c>
      <c r="P98" s="17">
        <f t="shared" si="161"/>
        <v>0</v>
      </c>
      <c r="Q98" s="17">
        <f t="shared" si="161"/>
        <v>0</v>
      </c>
    </row>
    <row r="99" spans="1:17" x14ac:dyDescent="0.2">
      <c r="A99" s="23"/>
      <c r="B99" s="23" t="s">
        <v>4</v>
      </c>
      <c r="C99" s="17">
        <v>0</v>
      </c>
      <c r="D99" s="18">
        <v>0</v>
      </c>
      <c r="E99" s="19">
        <v>0</v>
      </c>
      <c r="F99" s="19">
        <v>0</v>
      </c>
      <c r="G99" s="19">
        <v>0</v>
      </c>
      <c r="H99" s="19">
        <v>0</v>
      </c>
      <c r="I99" s="18">
        <v>0</v>
      </c>
      <c r="J99" s="18">
        <v>0</v>
      </c>
      <c r="K99" s="26">
        <v>0</v>
      </c>
      <c r="L99" s="18">
        <v>0</v>
      </c>
      <c r="M99" s="18">
        <v>0</v>
      </c>
      <c r="N99" s="19">
        <v>0</v>
      </c>
      <c r="O99" s="17">
        <f t="shared" ref="O99:Q99" si="162">O104+O109+O114+O119+O124+O129+O134+O139</f>
        <v>0</v>
      </c>
      <c r="P99" s="17">
        <f t="shared" si="162"/>
        <v>0</v>
      </c>
      <c r="Q99" s="17">
        <f t="shared" si="162"/>
        <v>0</v>
      </c>
    </row>
    <row r="100" spans="1:17" x14ac:dyDescent="0.2">
      <c r="A100" s="23"/>
      <c r="B100" s="23" t="s">
        <v>5</v>
      </c>
      <c r="C100" s="17">
        <v>0</v>
      </c>
      <c r="D100" s="18">
        <v>0</v>
      </c>
      <c r="E100" s="19">
        <v>0</v>
      </c>
      <c r="F100" s="19">
        <v>0</v>
      </c>
      <c r="G100" s="19">
        <v>0</v>
      </c>
      <c r="H100" s="19">
        <v>0</v>
      </c>
      <c r="I100" s="18">
        <v>0</v>
      </c>
      <c r="J100" s="18">
        <v>0</v>
      </c>
      <c r="K100" s="26">
        <v>0</v>
      </c>
      <c r="L100" s="18">
        <v>0</v>
      </c>
      <c r="M100" s="18">
        <v>0</v>
      </c>
      <c r="N100" s="19">
        <v>0</v>
      </c>
      <c r="O100" s="17">
        <f t="shared" ref="O100:Q100" si="163">O105+O110+O115+O120+O125+O130+O135+O140</f>
        <v>0</v>
      </c>
      <c r="P100" s="17">
        <f t="shared" si="163"/>
        <v>0</v>
      </c>
      <c r="Q100" s="17">
        <f t="shared" si="163"/>
        <v>0</v>
      </c>
    </row>
    <row r="101" spans="1:17" x14ac:dyDescent="0.2">
      <c r="A101" s="23"/>
      <c r="B101" s="23" t="s">
        <v>6</v>
      </c>
      <c r="C101" s="17">
        <v>0</v>
      </c>
      <c r="D101" s="18">
        <v>0</v>
      </c>
      <c r="E101" s="19">
        <v>0</v>
      </c>
      <c r="F101" s="19">
        <v>0</v>
      </c>
      <c r="G101" s="19">
        <v>0</v>
      </c>
      <c r="H101" s="19">
        <v>0</v>
      </c>
      <c r="I101" s="18">
        <v>0</v>
      </c>
      <c r="J101" s="18">
        <v>0</v>
      </c>
      <c r="K101" s="26">
        <v>0</v>
      </c>
      <c r="L101" s="18">
        <v>0</v>
      </c>
      <c r="M101" s="18">
        <v>0</v>
      </c>
      <c r="N101" s="19">
        <v>0</v>
      </c>
      <c r="O101" s="17">
        <f t="shared" ref="O101:Q101" si="164">O106+O111+O116+O121+O126+O131+O136+O141</f>
        <v>0</v>
      </c>
      <c r="P101" s="17">
        <f t="shared" si="164"/>
        <v>0</v>
      </c>
      <c r="Q101" s="17">
        <f t="shared" si="164"/>
        <v>0</v>
      </c>
    </row>
    <row r="102" spans="1:17" x14ac:dyDescent="0.2">
      <c r="A102" s="23"/>
      <c r="B102" s="16" t="s">
        <v>7</v>
      </c>
      <c r="C102" s="17">
        <v>35000000</v>
      </c>
      <c r="D102" s="18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26">
        <v>35000000</v>
      </c>
      <c r="L102" s="18">
        <v>0</v>
      </c>
      <c r="M102" s="18">
        <v>0</v>
      </c>
      <c r="N102" s="19">
        <v>0</v>
      </c>
      <c r="O102" s="17">
        <f t="shared" ref="O102:Q102" si="165">O107+O112+O117+O122+O127+O132+O137+O142</f>
        <v>0</v>
      </c>
      <c r="P102" s="17">
        <f t="shared" si="165"/>
        <v>0</v>
      </c>
      <c r="Q102" s="17">
        <f t="shared" si="165"/>
        <v>0</v>
      </c>
    </row>
    <row r="103" spans="1:17" s="15" customFormat="1" ht="38.25" x14ac:dyDescent="0.2">
      <c r="A103" s="27">
        <v>26</v>
      </c>
      <c r="B103" s="27" t="s">
        <v>17</v>
      </c>
      <c r="C103" s="21">
        <f>SUM(D103:Q103)</f>
        <v>1030400</v>
      </c>
      <c r="D103" s="21"/>
      <c r="E103" s="22">
        <f t="shared" ref="E103:K103" si="166">SUM(E104:E107)</f>
        <v>100000</v>
      </c>
      <c r="F103" s="22">
        <f t="shared" si="166"/>
        <v>100000</v>
      </c>
      <c r="G103" s="22">
        <f t="shared" si="166"/>
        <v>103800</v>
      </c>
      <c r="H103" s="22">
        <f t="shared" si="166"/>
        <v>103800</v>
      </c>
      <c r="I103" s="22">
        <f t="shared" si="166"/>
        <v>103800</v>
      </c>
      <c r="J103" s="22">
        <f t="shared" si="166"/>
        <v>103800</v>
      </c>
      <c r="K103" s="35">
        <f t="shared" si="166"/>
        <v>103800</v>
      </c>
      <c r="L103" s="14">
        <f t="shared" ref="L103:Q103" si="167">SUM(L104:L107)</f>
        <v>103800</v>
      </c>
      <c r="M103" s="14">
        <f t="shared" si="167"/>
        <v>103800</v>
      </c>
      <c r="N103" s="22">
        <f t="shared" si="167"/>
        <v>103800</v>
      </c>
      <c r="O103" s="22">
        <f t="shared" si="167"/>
        <v>0</v>
      </c>
      <c r="P103" s="22">
        <f t="shared" si="167"/>
        <v>0</v>
      </c>
      <c r="Q103" s="22">
        <f t="shared" si="167"/>
        <v>0</v>
      </c>
    </row>
    <row r="104" spans="1:17" x14ac:dyDescent="0.2">
      <c r="A104" s="23" t="s">
        <v>11</v>
      </c>
      <c r="B104" s="23" t="s">
        <v>4</v>
      </c>
      <c r="C104" s="17">
        <f t="shared" ref="C104:C107" si="168">SUM(D104:N104)</f>
        <v>0</v>
      </c>
      <c r="D104" s="18">
        <v>0</v>
      </c>
      <c r="E104" s="17">
        <v>0</v>
      </c>
      <c r="F104" s="17">
        <v>0</v>
      </c>
      <c r="G104" s="17">
        <v>0</v>
      </c>
      <c r="H104" s="17">
        <v>0</v>
      </c>
      <c r="I104" s="25">
        <v>0</v>
      </c>
      <c r="J104" s="25">
        <v>0</v>
      </c>
      <c r="K104" s="26">
        <v>0</v>
      </c>
      <c r="L104" s="25">
        <v>0</v>
      </c>
      <c r="M104" s="25">
        <v>0</v>
      </c>
      <c r="N104" s="17">
        <v>0</v>
      </c>
      <c r="O104" s="17">
        <v>0</v>
      </c>
      <c r="P104" s="17">
        <v>0</v>
      </c>
      <c r="Q104" s="17">
        <v>0</v>
      </c>
    </row>
    <row r="105" spans="1:17" x14ac:dyDescent="0.2">
      <c r="A105" s="23"/>
      <c r="B105" s="23" t="s">
        <v>5</v>
      </c>
      <c r="C105" s="17">
        <f t="shared" si="168"/>
        <v>0</v>
      </c>
      <c r="D105" s="18">
        <v>0</v>
      </c>
      <c r="E105" s="17">
        <v>0</v>
      </c>
      <c r="F105" s="17">
        <v>0</v>
      </c>
      <c r="G105" s="17">
        <v>0</v>
      </c>
      <c r="H105" s="17">
        <v>0</v>
      </c>
      <c r="I105" s="25">
        <v>0</v>
      </c>
      <c r="J105" s="25">
        <v>0</v>
      </c>
      <c r="K105" s="26">
        <v>0</v>
      </c>
      <c r="L105" s="25">
        <v>0</v>
      </c>
      <c r="M105" s="25">
        <v>0</v>
      </c>
      <c r="N105" s="17">
        <v>0</v>
      </c>
      <c r="O105" s="17">
        <v>0</v>
      </c>
      <c r="P105" s="17">
        <v>0</v>
      </c>
      <c r="Q105" s="17">
        <v>0</v>
      </c>
    </row>
    <row r="106" spans="1:17" x14ac:dyDescent="0.2">
      <c r="A106" s="23"/>
      <c r="B106" s="23" t="s">
        <v>6</v>
      </c>
      <c r="C106" s="17">
        <f t="shared" si="168"/>
        <v>1030400</v>
      </c>
      <c r="D106" s="18">
        <v>0</v>
      </c>
      <c r="E106" s="17">
        <v>100000</v>
      </c>
      <c r="F106" s="17">
        <v>100000</v>
      </c>
      <c r="G106" s="17">
        <v>103800</v>
      </c>
      <c r="H106" s="19">
        <v>103800</v>
      </c>
      <c r="I106" s="18">
        <v>103800</v>
      </c>
      <c r="J106" s="18">
        <v>103800</v>
      </c>
      <c r="K106" s="26">
        <v>103800</v>
      </c>
      <c r="L106" s="18">
        <v>103800</v>
      </c>
      <c r="M106" s="18">
        <v>103800</v>
      </c>
      <c r="N106" s="19">
        <v>103800</v>
      </c>
      <c r="O106" s="17">
        <v>0</v>
      </c>
      <c r="P106" s="17">
        <v>0</v>
      </c>
      <c r="Q106" s="17">
        <v>0</v>
      </c>
    </row>
    <row r="107" spans="1:17" x14ac:dyDescent="0.2">
      <c r="A107" s="23"/>
      <c r="B107" s="16" t="s">
        <v>7</v>
      </c>
      <c r="C107" s="17">
        <f t="shared" si="168"/>
        <v>0</v>
      </c>
      <c r="D107" s="18">
        <v>0</v>
      </c>
      <c r="E107" s="17">
        <v>0</v>
      </c>
      <c r="F107" s="17">
        <v>0</v>
      </c>
      <c r="G107" s="17">
        <v>0</v>
      </c>
      <c r="H107" s="17">
        <v>0</v>
      </c>
      <c r="I107" s="25">
        <v>0</v>
      </c>
      <c r="J107" s="25">
        <v>0</v>
      </c>
      <c r="K107" s="26">
        <v>0</v>
      </c>
      <c r="L107" s="25">
        <v>0</v>
      </c>
      <c r="M107" s="25">
        <v>0</v>
      </c>
      <c r="N107" s="17">
        <v>0</v>
      </c>
      <c r="O107" s="17">
        <v>0</v>
      </c>
      <c r="P107" s="17">
        <v>0</v>
      </c>
      <c r="Q107" s="17">
        <v>0</v>
      </c>
    </row>
    <row r="108" spans="1:17" s="15" customFormat="1" ht="102" x14ac:dyDescent="0.2">
      <c r="A108" s="27">
        <v>27</v>
      </c>
      <c r="B108" s="27" t="s">
        <v>23</v>
      </c>
      <c r="C108" s="21">
        <f>SUM(D108:Q108)</f>
        <v>4849017</v>
      </c>
      <c r="D108" s="21"/>
      <c r="E108" s="22">
        <f t="shared" ref="E108:K108" si="169">SUM(E109:E112)</f>
        <v>0</v>
      </c>
      <c r="F108" s="22">
        <f t="shared" si="169"/>
        <v>0</v>
      </c>
      <c r="G108" s="22">
        <f t="shared" si="169"/>
        <v>0</v>
      </c>
      <c r="H108" s="22">
        <f t="shared" si="169"/>
        <v>2500000</v>
      </c>
      <c r="I108" s="22">
        <f t="shared" si="169"/>
        <v>0</v>
      </c>
      <c r="J108" s="22">
        <f t="shared" si="169"/>
        <v>2349017</v>
      </c>
      <c r="K108" s="35">
        <f t="shared" si="169"/>
        <v>0</v>
      </c>
      <c r="L108" s="14">
        <f t="shared" ref="L108:Q108" si="170">SUM(L109:L112)</f>
        <v>0</v>
      </c>
      <c r="M108" s="14">
        <f t="shared" si="170"/>
        <v>0</v>
      </c>
      <c r="N108" s="22">
        <f t="shared" si="170"/>
        <v>0</v>
      </c>
      <c r="O108" s="22">
        <f t="shared" si="170"/>
        <v>0</v>
      </c>
      <c r="P108" s="22">
        <f t="shared" si="170"/>
        <v>0</v>
      </c>
      <c r="Q108" s="22">
        <f t="shared" si="170"/>
        <v>0</v>
      </c>
    </row>
    <row r="109" spans="1:17" x14ac:dyDescent="0.2">
      <c r="A109" s="23" t="s">
        <v>11</v>
      </c>
      <c r="B109" s="23" t="s">
        <v>4</v>
      </c>
      <c r="C109" s="17">
        <f t="shared" ref="C109:C112" si="171">SUM(D109:N109)</f>
        <v>0</v>
      </c>
      <c r="D109" s="18">
        <v>0</v>
      </c>
      <c r="E109" s="17">
        <v>0</v>
      </c>
      <c r="F109" s="17">
        <v>0</v>
      </c>
      <c r="G109" s="17">
        <v>0</v>
      </c>
      <c r="H109" s="17">
        <v>0</v>
      </c>
      <c r="I109" s="25">
        <v>0</v>
      </c>
      <c r="J109" s="25">
        <v>0</v>
      </c>
      <c r="K109" s="26">
        <v>0</v>
      </c>
      <c r="L109" s="25">
        <v>0</v>
      </c>
      <c r="M109" s="25">
        <v>0</v>
      </c>
      <c r="N109" s="17">
        <v>0</v>
      </c>
      <c r="O109" s="17">
        <v>0</v>
      </c>
      <c r="P109" s="17">
        <v>0</v>
      </c>
      <c r="Q109" s="17">
        <v>0</v>
      </c>
    </row>
    <row r="110" spans="1:17" x14ac:dyDescent="0.2">
      <c r="A110" s="23"/>
      <c r="B110" s="23" t="s">
        <v>5</v>
      </c>
      <c r="C110" s="17">
        <f t="shared" si="171"/>
        <v>0</v>
      </c>
      <c r="D110" s="18">
        <v>0</v>
      </c>
      <c r="E110" s="17">
        <v>0</v>
      </c>
      <c r="F110" s="17">
        <v>0</v>
      </c>
      <c r="G110" s="17">
        <v>0</v>
      </c>
      <c r="H110" s="17">
        <v>0</v>
      </c>
      <c r="I110" s="25">
        <v>0</v>
      </c>
      <c r="J110" s="25">
        <v>0</v>
      </c>
      <c r="K110" s="26">
        <v>0</v>
      </c>
      <c r="L110" s="25">
        <v>0</v>
      </c>
      <c r="M110" s="25">
        <v>0</v>
      </c>
      <c r="N110" s="17">
        <v>0</v>
      </c>
      <c r="O110" s="17">
        <v>0</v>
      </c>
      <c r="P110" s="17">
        <v>0</v>
      </c>
      <c r="Q110" s="17">
        <v>0</v>
      </c>
    </row>
    <row r="111" spans="1:17" x14ac:dyDescent="0.2">
      <c r="A111" s="23"/>
      <c r="B111" s="23" t="s">
        <v>6</v>
      </c>
      <c r="C111" s="17">
        <f t="shared" si="171"/>
        <v>4849017</v>
      </c>
      <c r="D111" s="18">
        <v>0</v>
      </c>
      <c r="E111" s="17">
        <v>0</v>
      </c>
      <c r="F111" s="17">
        <v>0</v>
      </c>
      <c r="G111" s="17">
        <v>0</v>
      </c>
      <c r="H111" s="19">
        <v>2500000</v>
      </c>
      <c r="I111" s="18">
        <v>0</v>
      </c>
      <c r="J111" s="18">
        <v>2349017</v>
      </c>
      <c r="K111" s="26">
        <v>0</v>
      </c>
      <c r="L111" s="25">
        <v>0</v>
      </c>
      <c r="M111" s="25">
        <v>0</v>
      </c>
      <c r="N111" s="17">
        <v>0</v>
      </c>
      <c r="O111" s="17">
        <v>0</v>
      </c>
      <c r="P111" s="17">
        <v>0</v>
      </c>
      <c r="Q111" s="17">
        <v>0</v>
      </c>
    </row>
    <row r="112" spans="1:17" x14ac:dyDescent="0.2">
      <c r="A112" s="23"/>
      <c r="B112" s="16" t="s">
        <v>7</v>
      </c>
      <c r="C112" s="17">
        <f t="shared" si="171"/>
        <v>0</v>
      </c>
      <c r="D112" s="18">
        <v>0</v>
      </c>
      <c r="E112" s="17">
        <v>0</v>
      </c>
      <c r="F112" s="17">
        <v>0</v>
      </c>
      <c r="G112" s="17">
        <v>0</v>
      </c>
      <c r="H112" s="17">
        <v>0</v>
      </c>
      <c r="I112" s="25">
        <v>0</v>
      </c>
      <c r="J112" s="25">
        <v>0</v>
      </c>
      <c r="K112" s="26">
        <v>0</v>
      </c>
      <c r="L112" s="25">
        <v>0</v>
      </c>
      <c r="M112" s="25">
        <v>0</v>
      </c>
      <c r="N112" s="17">
        <v>0</v>
      </c>
      <c r="O112" s="17">
        <v>0</v>
      </c>
      <c r="P112" s="17">
        <v>0</v>
      </c>
      <c r="Q112" s="17">
        <v>0</v>
      </c>
    </row>
    <row r="113" spans="1:17" ht="38.25" x14ac:dyDescent="0.2">
      <c r="A113" s="27">
        <v>28</v>
      </c>
      <c r="B113" s="33" t="s">
        <v>25</v>
      </c>
      <c r="C113" s="21">
        <f>SUM(D113:Q113)</f>
        <v>15658800.449999999</v>
      </c>
      <c r="D113" s="14">
        <v>0</v>
      </c>
      <c r="E113" s="22">
        <f t="shared" ref="E113:K113" si="172">SUM(E114:E117)</f>
        <v>0</v>
      </c>
      <c r="F113" s="22">
        <f t="shared" si="172"/>
        <v>0</v>
      </c>
      <c r="G113" s="22">
        <f t="shared" si="172"/>
        <v>1433948.96</v>
      </c>
      <c r="H113" s="22">
        <f t="shared" si="172"/>
        <v>768133.49</v>
      </c>
      <c r="I113" s="14">
        <f t="shared" si="172"/>
        <v>13456718</v>
      </c>
      <c r="J113" s="14">
        <f t="shared" si="172"/>
        <v>0</v>
      </c>
      <c r="K113" s="35">
        <f t="shared" si="172"/>
        <v>0</v>
      </c>
      <c r="L113" s="14">
        <f t="shared" ref="L113:Q113" si="173">SUM(L114:L117)</f>
        <v>0</v>
      </c>
      <c r="M113" s="14">
        <f t="shared" si="173"/>
        <v>0</v>
      </c>
      <c r="N113" s="22">
        <f t="shared" si="173"/>
        <v>0</v>
      </c>
      <c r="O113" s="22">
        <f t="shared" si="173"/>
        <v>0</v>
      </c>
      <c r="P113" s="22">
        <f t="shared" si="173"/>
        <v>0</v>
      </c>
      <c r="Q113" s="22">
        <f t="shared" si="173"/>
        <v>0</v>
      </c>
    </row>
    <row r="114" spans="1:17" x14ac:dyDescent="0.2">
      <c r="A114" s="23" t="s">
        <v>11</v>
      </c>
      <c r="B114" s="23" t="s">
        <v>4</v>
      </c>
      <c r="C114" s="17">
        <f t="shared" ref="C114:C117" si="174">SUM(D114:N114)</f>
        <v>0</v>
      </c>
      <c r="D114" s="18">
        <v>0</v>
      </c>
      <c r="E114" s="17">
        <v>0</v>
      </c>
      <c r="F114" s="17">
        <v>0</v>
      </c>
      <c r="G114" s="17">
        <v>0</v>
      </c>
      <c r="H114" s="17">
        <v>0</v>
      </c>
      <c r="I114" s="25">
        <v>0</v>
      </c>
      <c r="J114" s="25">
        <v>0</v>
      </c>
      <c r="K114" s="26">
        <v>0</v>
      </c>
      <c r="L114" s="25">
        <v>0</v>
      </c>
      <c r="M114" s="25">
        <v>0</v>
      </c>
      <c r="N114" s="17">
        <v>0</v>
      </c>
      <c r="O114" s="17">
        <v>0</v>
      </c>
      <c r="P114" s="17">
        <v>0</v>
      </c>
      <c r="Q114" s="17">
        <v>0</v>
      </c>
    </row>
    <row r="115" spans="1:17" x14ac:dyDescent="0.2">
      <c r="A115" s="23"/>
      <c r="B115" s="23" t="s">
        <v>5</v>
      </c>
      <c r="C115" s="17">
        <f t="shared" si="174"/>
        <v>0</v>
      </c>
      <c r="D115" s="18">
        <v>0</v>
      </c>
      <c r="E115" s="17">
        <v>0</v>
      </c>
      <c r="F115" s="17">
        <v>0</v>
      </c>
      <c r="G115" s="17">
        <v>0</v>
      </c>
      <c r="H115" s="17">
        <v>0</v>
      </c>
      <c r="I115" s="25">
        <v>0</v>
      </c>
      <c r="J115" s="25">
        <v>0</v>
      </c>
      <c r="K115" s="26">
        <v>0</v>
      </c>
      <c r="L115" s="25">
        <v>0</v>
      </c>
      <c r="M115" s="25">
        <v>0</v>
      </c>
      <c r="N115" s="17">
        <v>0</v>
      </c>
      <c r="O115" s="17">
        <v>0</v>
      </c>
      <c r="P115" s="17">
        <v>0</v>
      </c>
      <c r="Q115" s="17">
        <v>0</v>
      </c>
    </row>
    <row r="116" spans="1:17" x14ac:dyDescent="0.2">
      <c r="A116" s="23"/>
      <c r="B116" s="23" t="s">
        <v>6</v>
      </c>
      <c r="C116" s="17">
        <f t="shared" si="174"/>
        <v>15658800.449999999</v>
      </c>
      <c r="D116" s="18">
        <v>0</v>
      </c>
      <c r="E116" s="17">
        <v>0</v>
      </c>
      <c r="F116" s="17">
        <v>0</v>
      </c>
      <c r="G116" s="17">
        <v>1433948.96</v>
      </c>
      <c r="H116" s="17">
        <v>768133.49</v>
      </c>
      <c r="I116" s="25">
        <v>13456718</v>
      </c>
      <c r="J116" s="25">
        <v>0</v>
      </c>
      <c r="K116" s="26">
        <v>0</v>
      </c>
      <c r="L116" s="25">
        <v>0</v>
      </c>
      <c r="M116" s="25">
        <v>0</v>
      </c>
      <c r="N116" s="17">
        <v>0</v>
      </c>
      <c r="O116" s="17">
        <v>0</v>
      </c>
      <c r="P116" s="17">
        <v>0</v>
      </c>
      <c r="Q116" s="17">
        <v>0</v>
      </c>
    </row>
    <row r="117" spans="1:17" x14ac:dyDescent="0.2">
      <c r="A117" s="23"/>
      <c r="B117" s="16" t="s">
        <v>7</v>
      </c>
      <c r="C117" s="17">
        <f t="shared" si="174"/>
        <v>0</v>
      </c>
      <c r="D117" s="18">
        <v>0</v>
      </c>
      <c r="E117" s="17">
        <v>0</v>
      </c>
      <c r="F117" s="17">
        <v>0</v>
      </c>
      <c r="G117" s="17">
        <v>0</v>
      </c>
      <c r="H117" s="17">
        <v>0</v>
      </c>
      <c r="I117" s="25">
        <v>0</v>
      </c>
      <c r="J117" s="25">
        <v>0</v>
      </c>
      <c r="K117" s="26">
        <v>0</v>
      </c>
      <c r="L117" s="25">
        <v>0</v>
      </c>
      <c r="M117" s="25">
        <v>0</v>
      </c>
      <c r="N117" s="17">
        <v>0</v>
      </c>
      <c r="O117" s="17">
        <v>0</v>
      </c>
      <c r="P117" s="17">
        <v>0</v>
      </c>
      <c r="Q117" s="17">
        <v>0</v>
      </c>
    </row>
    <row r="119" spans="1:17" ht="15" x14ac:dyDescent="0.2">
      <c r="B119" s="2" t="s">
        <v>33</v>
      </c>
    </row>
  </sheetData>
  <mergeCells count="3">
    <mergeCell ref="C5:Q5"/>
    <mergeCell ref="B4:Q4"/>
    <mergeCell ref="I2:Q2"/>
  </mergeCells>
  <pageMargins left="0.7" right="0.7" top="0.75" bottom="0.75" header="0.51180555555555496" footer="0.51180555555555496"/>
  <pageSetup paperSize="9" scale="73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7</cp:revision>
  <cp:lastPrinted>2024-04-23T13:50:11Z</cp:lastPrinted>
  <dcterms:created xsi:type="dcterms:W3CDTF">2006-09-28T05:33:49Z</dcterms:created>
  <dcterms:modified xsi:type="dcterms:W3CDTF">2024-04-23T14:23:49Z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