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7175" windowHeight="9660" activeTab="2"/>
  </bookViews>
  <sheets>
    <sheet name="Приложение" sheetId="1" r:id="rId1"/>
    <sheet name="энергосбережение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<sst xmlns="http://schemas.openxmlformats.org/spreadsheetml/2006/main" count="1180" uniqueCount="370">
  <si>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</si>
  <si>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</si>
  <si>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</si>
  <si>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</si>
  <si>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</si>
  <si>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</si>
  <si>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</si>
  <si>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</si>
  <si>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</si>
  <si>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</si>
  <si>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</si>
  <si>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</si>
  <si>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</si>
  <si>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</si>
  <si>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</si>
  <si>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</si>
  <si>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</rPr>
      <t>безопасности людей на водных объектах</t>
    </r>
    <r>
      <rPr>
        <b/>
        <sz val="11"/>
        <color theme="1"/>
        <rFont val="Times New Roman"/>
        <family val="1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</si>
  <si>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</si>
  <si>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</si>
  <si>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</si>
  <si>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</si>
  <si>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</si>
  <si>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</si>
  <si>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</si>
  <si>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</si>
  <si>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</si>
  <si>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</si>
  <si>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</si>
  <si>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</si>
  <si>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</si>
  <si>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</si>
  <si>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</si>
  <si>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</si>
  <si>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в том числе</t>
    </r>
    <r>
      <rPr>
        <sz val="11"/>
        <color theme="1"/>
        <rFont val="Times New Roman"/>
        <family val="1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</si>
  <si>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</si>
  <si>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</si>
  <si>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</si>
  <si>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</si>
  <si>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</si>
  <si>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</si>
  <si>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</si>
  <si>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</si>
  <si>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</si>
  <si>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</si>
  <si>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</si>
  <si>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</si>
  <si>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</si>
  <si>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</si>
  <si>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</si>
  <si>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</si>
  <si>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</si>
  <si>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 xml:space="preserve">Установка узлов учёта электрической энергии на 140 многоквартирных домах, всего, из них:  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</si>
  <si>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</si>
  <si>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</si>
  <si>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</si>
  <si>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</si>
  <si>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</si>
  <si>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</si>
  <si>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</si>
  <si>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</si>
  <si>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</si>
  <si>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</si>
  <si>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</si>
  <si>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</si>
  <si>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</si>
  <si>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</si>
  <si>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</si>
  <si>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</si>
  <si>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</si>
  <si>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</si>
  <si>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</si>
  <si>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</si>
  <si>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</si>
  <si>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</si>
  <si>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</si>
  <si>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</si>
  <si>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</si>
  <si>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</si>
  <si>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</si>
  <si>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</si>
  <si>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</si>
  <si>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</si>
  <si>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</si>
  <si>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</si>
  <si>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</si>
  <si>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</si>
  <si>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</si>
  <si>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</si>
  <si>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</si>
  <si>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</si>
  <si>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</si>
  <si>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</si>
  <si>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</si>
  <si>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</si>
  <si>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</si>
  <si>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</si>
  <si>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</si>
  <si>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</si>
  <si>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</si>
  <si>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</si>
  <si>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</si>
  <si>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</si>
  <si>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</si>
  <si>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</si>
  <si>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</si>
  <si>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</si>
  <si>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</si>
  <si>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</si>
  <si>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</si>
  <si>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</si>
  <si>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</si>
  <si>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</si>
  <si>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</si>
  <si>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</si>
  <si>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</si>
  <si>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</si>
  <si>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</si>
  <si>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</si>
  <si>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</si>
  <si>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</si>
  <si>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</si>
  <si>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</si>
  <si>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</si>
  <si>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</si>
  <si>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</si>
  <si>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</si>
  <si>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</si>
  <si>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</si>
  <si>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</si>
  <si>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</si>
  <si>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</si>
  <si>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</si>
  <si>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</si>
  <si>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</si>
  <si>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</si>
  <si>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</si>
  <si>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</si>
  <si>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</si>
  <si>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</si>
  <si>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>Строительство газопровода в районе Константиновка, всего, из них: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</si>
  <si>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</si>
  <si>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</si>
  <si>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</si>
  <si>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</si>
  <si>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</si>
  <si>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</si>
  <si>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</si>
  <si>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</si>
  <si>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</si>
  <si>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</si>
  <si>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</si>
  <si>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</si>
  <si>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</si>
  <si>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</si>
  <si>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</si>
  <si>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</si>
  <si>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</si>
  <si>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</si>
  <si>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</si>
  <si>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</si>
  <si>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</si>
  <si>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</si>
  <si>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</si>
  <si>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</si>
  <si>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</si>
  <si>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</si>
  <si>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</si>
  <si>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</si>
  <si>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</si>
  <si>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</si>
  <si>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</si>
  <si>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</si>
  <si>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</si>
  <si>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</si>
  <si>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</si>
  <si>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</si>
  <si>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</si>
  <si>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</si>
  <si>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</si>
  <si>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</si>
  <si>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</si>
  <si>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</si>
  <si>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</si>
  <si>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</si>
  <si>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</si>
  <si>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</si>
  <si>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 xml:space="preserve">Приложение №  2 </t>
  </si>
  <si>
    <t>к подпрограме «Энергосбережение и повышение энергетической эффективности Камышловского городского округа»</t>
  </si>
  <si>
    <t>План мероприятий по выполнению муниципальной подпрограммы «Энергосбережение и повышение энергетической эффективности Камышловского городского округа»</t>
  </si>
  <si>
    <t xml:space="preserve">N строки  </t>
  </si>
  <si>
    <t xml:space="preserve">Объем расходов на выполнение мероприятия за счет всех источников ресурсного обеспечения, тыс. рублей  </t>
  </si>
  <si>
    <t>Номер строки целевых показателейна достижение которых направлены мероприятия</t>
  </si>
  <si>
    <t>2014г.</t>
  </si>
  <si>
    <t>2015г.</t>
  </si>
  <si>
    <t>2016г.</t>
  </si>
  <si>
    <t>2017г.</t>
  </si>
  <si>
    <t>2018г.</t>
  </si>
  <si>
    <t>2019г.</t>
  </si>
  <si>
    <t>2020г.</t>
  </si>
  <si>
    <t>1. Капитальные вложения (всего)</t>
  </si>
  <si>
    <t xml:space="preserve">Мероприятие 1. Установка узлов учета газа на 4 муниципальные котельные , всего, из них:  </t>
  </si>
  <si>
    <t xml:space="preserve">Мероприятие 2. Установка частотных электроприводов на муниципальных котельных , всего, из них:  </t>
  </si>
  <si>
    <t xml:space="preserve">Мероприятие 3.  Диспетчеризация коммунальных ресурсов, всего, из них:  </t>
  </si>
  <si>
    <t xml:space="preserve">Мероприятие 4.  Центральные тепловые пункты (реконструкция тепловых сетей), всего, из них:  </t>
  </si>
  <si>
    <t xml:space="preserve">Мероприятие 5. Установка узлов учета  холодного водоснабжения на 264 многоквартирных домах  , всего, из них:  </t>
  </si>
  <si>
    <t xml:space="preserve">Мероприятие 6. Установка узлов учета  тепловой энергии на 160 многоквартирных домах , всего, из них:  </t>
  </si>
  <si>
    <t xml:space="preserve">Мероприятие 7. Установка узлов учета  электрической энергии энергии на 140 многоквартирных домах , всего, из них:  </t>
  </si>
  <si>
    <t xml:space="preserve">Мероприятие 8. Установка систем  автоматической регулировки тепла (САРТ ) 30 единиц , всего, из них:  </t>
  </si>
  <si>
    <t xml:space="preserve">Мероприятие 9.  Внедрение частотно регулируемых приводов электродвигателей и оптимизация систем электродвигателей на объектах водоснабжения, 4 шт., всего, из них:  </t>
  </si>
  <si>
    <t xml:space="preserve">Мероприятие 10.  Установка приборов коммерческого учета отпуска тепловой энергии на муниципальных котельных - 18 ед., всего, из них:  </t>
  </si>
  <si>
    <t xml:space="preserve">Мероприятие 11.  Установка частотно-регулируемого приводов электродвигателей и насосного оборудования на муниципальных котельных: "ул.Р.Люксембург,13-а", "ул.Железнодорожная,17", "ул.Пролетарская,113", "ул.Строителей,1", всего, из них:  </t>
  </si>
  <si>
    <t xml:space="preserve">Мероприятие 12. Установка энергосберегающих насосов на муниципальных котельных, всего, из них:  </t>
  </si>
  <si>
    <t xml:space="preserve">Мероприятие 13. Выполнение работ по реконструкции водопроводных сетей в г. Камышлове по ул. Декабристов-ул. Фарфористов, всего, из них:  </t>
  </si>
  <si>
    <r>
      <t xml:space="preserve">Подпрограмма </t>
    </r>
    <r>
      <rPr>
        <sz val="10"/>
        <color rgb="FF000000"/>
        <rFont val="Times New Roman"/>
        <family val="1"/>
      </rPr>
      <t>«Энергосбережение и повышение энергетической эффективности Камышловского городского округа»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</si>
  <si>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</si>
  <si>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</si>
  <si>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</si>
  <si>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</si>
  <si>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</si>
  <si>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</si>
  <si>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</si>
  <si>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</si>
  <si>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</si>
  <si>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</si>
  <si>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</si>
  <si>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</si>
  <si>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</si>
  <si>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</si>
  <si>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</si>
  <si>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</si>
  <si>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</si>
  <si>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</si>
  <si>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</si>
  <si>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</si>
  <si>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</si>
  <si>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</si>
  <si>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</si>
  <si>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</si>
  <si>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</si>
  <si>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</si>
  <si>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</si>
  <si>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</si>
  <si>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</si>
  <si>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</si>
  <si>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</si>
  <si>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</si>
  <si>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</si>
  <si>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</si>
  <si>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</si>
  <si>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</si>
  <si>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</si>
  <si>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</si>
  <si>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</si>
  <si>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</si>
  <si>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</si>
  <si>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</si>
  <si>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</si>
  <si>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</si>
  <si>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</si>
  <si>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</si>
  <si>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</si>
  <si>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</si>
  <si>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</si>
  <si>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</si>
  <si>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</si>
  <si>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</si>
  <si>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</si>
  <si>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</si>
  <si>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</si>
  <si>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</si>
  <si>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</si>
  <si>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</si>
  <si>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</si>
  <si>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</si>
  <si>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</si>
  <si>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</si>
  <si>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</si>
  <si>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</si>
  <si>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</si>
  <si>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</si>
  <si>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</si>
  <si>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</si>
  <si>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</si>
  <si>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</si>
  <si>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</si>
  <si>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</si>
  <si>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</si>
  <si>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</si>
  <si>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</si>
  <si>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</si>
  <si>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</si>
  <si>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</si>
  <si>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</si>
  <si>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</si>
  <si>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</si>
  <si>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</si>
  <si>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8. «Обеспечение содержания, ремонта, реконструкции, нового строительства автомобильных дорог общего пользования Камышловского городского округа и сооружений на них»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</si>
  <si>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</si>
  <si>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</si>
  <si>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</si>
  <si>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Бюджетные инвестиции в объекты капитального строительства, всего ,в том числе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</si>
  <si>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</si>
  <si>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</si>
  <si>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</si>
  <si>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</si>
  <si>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</si>
  <si>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</si>
  <si>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</si>
  <si>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</si>
  <si>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</si>
  <si>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</si>
  <si>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</si>
  <si>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</si>
  <si>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</si>
  <si>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</si>
  <si>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</si>
  <si>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</si>
  <si>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</si>
  <si>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</si>
  <si>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</si>
  <si>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</si>
  <si>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</si>
  <si>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</si>
  <si>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 xml:space="preserve">ПОДПРОГРАММА 10. «Охрана окружающей среды Камышловского городского округа» 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</si>
  <si>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</si>
  <si>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</si>
  <si>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</si>
  <si>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</si>
  <si>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</si>
  <si>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</si>
  <si>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</si>
  <si>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</si>
  <si>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</si>
  <si>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</si>
  <si>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</si>
  <si>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</si>
  <si>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>Строительство малоэтажных многоквартирных домов без финансовой поддержки Фонда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</si>
  <si>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</si>
  <si>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</si>
  <si>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</si>
  <si>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Строительство малоэтажных многоквартирных домов с финансовой поддержкой Фонда (за счет средств местного бюджета)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</si>
  <si>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</si>
  <si>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</si>
  <si>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</si>
  <si>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</si>
  <si>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</si>
  <si>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</si>
  <si>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</si>
  <si>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</si>
  <si>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</si>
  <si>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</si>
  <si>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</si>
  <si>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</si>
  <si>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</si>
  <si>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</si>
  <si>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</si>
  <si>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</si>
  <si>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</si>
  <si>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</si>
  <si>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</si>
  <si>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</si>
  <si>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Утверждено</t>
  </si>
  <si>
    <t xml:space="preserve">постановлением </t>
  </si>
  <si>
    <t>главы Камышловского</t>
  </si>
  <si>
    <t>городского округа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</si>
  <si>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</si>
  <si>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</si>
  <si>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</si>
  <si>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</si>
  <si>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от 23.06.2015 г.    № 922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</si>
</sst>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7" fillId="0" borderId="0" xfId="0" applyFont="1"/>
    <xf numFmtId="0" fontId="12" fillId="0" borderId="1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vertical="top" wrapText="1"/>
    </xf>
    <xf numFmtId="164" fontId="17" fillId="0" borderId="0" xfId="0" applyNumberFormat="1" applyFont="1" applyAlignment="1">
      <alignment horizontal="center"/>
    </xf>
    <xf numFmtId="164" fontId="18" fillId="0" borderId="1" xfId="0" applyNumberFormat="1" applyFont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wrapText="1"/>
    </xf>
    <xf numFmtId="0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6" xfId="0" applyFont="1" applyFill="1" applyBorder="1" applyAlignment="1">
      <alignment vertical="top" wrapText="1"/>
    </xf>
    <xf numFmtId="164" fontId="19" fillId="0" borderId="7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164" fontId="17" fillId="0" borderId="0" xfId="0" applyNumberFormat="1" applyFont="1" applyFill="1" applyAlignment="1">
      <alignment horizontal="center"/>
    </xf>
    <xf numFmtId="164" fontId="19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0" fillId="0" borderId="0" xfId="0" applyFill="1" applyAlignment="1">
      <alignment/>
    </xf>
    <xf numFmtId="0" fontId="17" fillId="0" borderId="0" xfId="0" applyFont="1" applyFill="1"/>
    <xf numFmtId="0" fontId="5" fillId="0" borderId="2" xfId="0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164" fontId="12" fillId="0" borderId="7" xfId="0" applyNumberFormat="1" applyFont="1" applyFill="1" applyBorder="1" applyAlignment="1">
      <alignment horizontal="center" wrapText="1"/>
    </xf>
    <xf numFmtId="164" fontId="19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8"/>
  <sheetViews>
    <sheetView workbookViewId="0" topLeftCell="A1">
      <selection activeCell="A7" sqref="A7:K7"/>
    </sheetView>
  </sheetViews>
  <sheetFormatPr defaultColWidth="9.140625" defaultRowHeight="15"/>
  <cols>
    <col min="1" max="1" width="4.7109375" style="0" customWidth="1"/>
    <col min="2" max="2" width="37.421875" style="3" customWidth="1"/>
    <col min="3" max="3" width="13.7109375" style="32" customWidth="1"/>
    <col min="4" max="4" width="12.57421875" style="32" customWidth="1"/>
    <col min="5" max="5" width="12.7109375" style="32" customWidth="1"/>
    <col min="6" max="6" width="12.28125" style="32" customWidth="1"/>
    <col min="7" max="7" width="12.421875" style="32" customWidth="1"/>
    <col min="8" max="9" width="12.28125" style="32" customWidth="1"/>
    <col min="10" max="10" width="23.421875" style="32" customWidth="1"/>
    <col min="11" max="11" width="21.00390625" style="26" customWidth="1"/>
  </cols>
  <sheetData>
    <row r="1" spans="10:11" ht="15">
      <c r="J1" s="71" t="s">
        <v>361</v>
      </c>
      <c r="K1"/>
    </row>
    <row r="2" spans="10:11" ht="15">
      <c r="J2" s="71" t="s">
        <v>362</v>
      </c>
      <c r="K2"/>
    </row>
    <row r="3" spans="10:11" ht="15">
      <c r="J3" s="71" t="s">
        <v>363</v>
      </c>
      <c r="K3"/>
    </row>
    <row r="4" spans="10:11" ht="15">
      <c r="J4" s="71" t="s">
        <v>364</v>
      </c>
      <c r="K4"/>
    </row>
    <row r="5" spans="10:11" ht="15">
      <c r="J5" s="71" t="s">
        <v>369</v>
      </c>
      <c r="K5"/>
    </row>
    <row r="6" spans="10:11" ht="15">
      <c r="J6" s="71"/>
      <c r="K6"/>
    </row>
    <row r="7" spans="1:11" ht="58.5" customHeight="1">
      <c r="A7" s="90" t="s">
        <v>360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77.25" customHeight="1">
      <c r="A8" s="37" t="s">
        <v>93</v>
      </c>
      <c r="B8" s="7" t="s">
        <v>92</v>
      </c>
      <c r="C8" s="95" t="s">
        <v>311</v>
      </c>
      <c r="D8" s="96"/>
      <c r="E8" s="96"/>
      <c r="F8" s="96"/>
      <c r="G8" s="96"/>
      <c r="H8" s="96"/>
      <c r="I8" s="96"/>
      <c r="J8" s="97"/>
      <c r="K8" s="36" t="s">
        <v>94</v>
      </c>
    </row>
    <row r="9" spans="1:11" ht="25.5" customHeight="1">
      <c r="A9" s="8"/>
      <c r="B9" s="8"/>
      <c r="C9" s="33" t="s">
        <v>0</v>
      </c>
      <c r="D9" s="33" t="s">
        <v>95</v>
      </c>
      <c r="E9" s="33" t="s">
        <v>96</v>
      </c>
      <c r="F9" s="33" t="s">
        <v>97</v>
      </c>
      <c r="G9" s="33" t="s">
        <v>98</v>
      </c>
      <c r="H9" s="33" t="s">
        <v>99</v>
      </c>
      <c r="I9" s="33" t="s">
        <v>100</v>
      </c>
      <c r="J9" s="33" t="s">
        <v>101</v>
      </c>
      <c r="K9" s="27"/>
    </row>
    <row r="10" spans="1:11" ht="18" customHeight="1">
      <c r="A10" s="6">
        <v>1</v>
      </c>
      <c r="B10" s="6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28">
        <v>11</v>
      </c>
    </row>
    <row r="11" spans="1:11" ht="28.5" customHeight="1">
      <c r="A11" s="1">
        <v>1</v>
      </c>
      <c r="B11" s="2" t="s">
        <v>331</v>
      </c>
      <c r="C11" s="41">
        <f>C12+C13+C14+C15</f>
        <v>1620169738.35</v>
      </c>
      <c r="D11" s="41">
        <f aca="true" t="shared" si="0" ref="D11:J11">D12+D13+D14+D15</f>
        <v>389441668.99</v>
      </c>
      <c r="E11" s="41">
        <f t="shared" si="0"/>
        <v>420028722.36</v>
      </c>
      <c r="F11" s="41">
        <f t="shared" si="0"/>
        <v>193705283</v>
      </c>
      <c r="G11" s="41">
        <f t="shared" si="0"/>
        <v>170803164</v>
      </c>
      <c r="H11" s="41">
        <f t="shared" si="0"/>
        <v>144345000</v>
      </c>
      <c r="I11" s="41">
        <f t="shared" si="0"/>
        <v>148820400</v>
      </c>
      <c r="J11" s="41">
        <f t="shared" si="0"/>
        <v>153025500</v>
      </c>
      <c r="K11" s="29"/>
    </row>
    <row r="12" spans="1:11" ht="19.9" customHeight="1">
      <c r="A12" s="1">
        <v>2</v>
      </c>
      <c r="B12" s="4" t="s">
        <v>1</v>
      </c>
      <c r="C12" s="41">
        <f>C17+C22</f>
        <v>192020145.06</v>
      </c>
      <c r="D12" s="41">
        <f aca="true" t="shared" si="1" ref="D12:J12">D17+D22</f>
        <v>18592000</v>
      </c>
      <c r="E12" s="41">
        <f t="shared" si="1"/>
        <v>65533045.06</v>
      </c>
      <c r="F12" s="41">
        <f t="shared" si="1"/>
        <v>21623100</v>
      </c>
      <c r="G12" s="41">
        <f t="shared" si="1"/>
        <v>22428000</v>
      </c>
      <c r="H12" s="41">
        <f t="shared" si="1"/>
        <v>20656000</v>
      </c>
      <c r="I12" s="41">
        <f t="shared" si="1"/>
        <v>21275000</v>
      </c>
      <c r="J12" s="41">
        <f t="shared" si="1"/>
        <v>21913000</v>
      </c>
      <c r="K12" s="29"/>
    </row>
    <row r="13" spans="1:11" ht="15">
      <c r="A13" s="1">
        <v>3</v>
      </c>
      <c r="B13" s="4" t="s">
        <v>2</v>
      </c>
      <c r="C13" s="41">
        <f>C18+C23</f>
        <v>827703541.3699999</v>
      </c>
      <c r="D13" s="41">
        <f aca="true" t="shared" si="2" ref="D13:J13">D18+D23</f>
        <v>231977155.07999998</v>
      </c>
      <c r="E13" s="41">
        <f t="shared" si="2"/>
        <v>215818786.29</v>
      </c>
      <c r="F13" s="41">
        <f t="shared" si="2"/>
        <v>69850200</v>
      </c>
      <c r="G13" s="41">
        <f t="shared" si="2"/>
        <v>71927300</v>
      </c>
      <c r="H13" s="41">
        <f t="shared" si="2"/>
        <v>77026800</v>
      </c>
      <c r="I13" s="41">
        <f t="shared" si="2"/>
        <v>79353000</v>
      </c>
      <c r="J13" s="41">
        <f t="shared" si="2"/>
        <v>81750300</v>
      </c>
      <c r="K13" s="29"/>
    </row>
    <row r="14" spans="1:11" ht="15">
      <c r="A14" s="1">
        <v>4</v>
      </c>
      <c r="B14" s="4" t="s">
        <v>3</v>
      </c>
      <c r="C14" s="41">
        <f>C19+C24</f>
        <v>591695851.92</v>
      </c>
      <c r="D14" s="41">
        <f aca="true" t="shared" si="3" ref="D14:J14">D19+D24</f>
        <v>130147313.91000001</v>
      </c>
      <c r="E14" s="41">
        <f t="shared" si="3"/>
        <v>138651891.01000002</v>
      </c>
      <c r="F14" s="41">
        <f t="shared" si="3"/>
        <v>102231983</v>
      </c>
      <c r="G14" s="41">
        <f t="shared" si="3"/>
        <v>76447864</v>
      </c>
      <c r="H14" s="41">
        <f t="shared" si="3"/>
        <v>46662200</v>
      </c>
      <c r="I14" s="41">
        <f t="shared" si="3"/>
        <v>48192400</v>
      </c>
      <c r="J14" s="41">
        <f t="shared" si="3"/>
        <v>49362200</v>
      </c>
      <c r="K14" s="29"/>
    </row>
    <row r="15" spans="1:11" ht="15">
      <c r="A15" s="1">
        <v>5</v>
      </c>
      <c r="B15" s="4" t="s">
        <v>4</v>
      </c>
      <c r="C15" s="41">
        <f aca="true" t="shared" si="4" ref="C15:J15">C139+C267+C441+C546</f>
        <v>8750200</v>
      </c>
      <c r="D15" s="41">
        <f t="shared" si="4"/>
        <v>8725200</v>
      </c>
      <c r="E15" s="41">
        <f t="shared" si="4"/>
        <v>25000</v>
      </c>
      <c r="F15" s="41">
        <f t="shared" si="4"/>
        <v>0</v>
      </c>
      <c r="G15" s="41">
        <f t="shared" si="4"/>
        <v>0</v>
      </c>
      <c r="H15" s="41">
        <f t="shared" si="4"/>
        <v>0</v>
      </c>
      <c r="I15" s="41">
        <f t="shared" si="4"/>
        <v>0</v>
      </c>
      <c r="J15" s="41">
        <f t="shared" si="4"/>
        <v>0</v>
      </c>
      <c r="K15" s="29"/>
    </row>
    <row r="16" spans="1:11" ht="18" customHeight="1">
      <c r="A16" s="1">
        <v>6</v>
      </c>
      <c r="B16" s="2" t="s">
        <v>5</v>
      </c>
      <c r="C16" s="41">
        <f>C18+C19+C17</f>
        <v>545080704.8199999</v>
      </c>
      <c r="D16" s="41">
        <f aca="true" t="shared" si="5" ref="D16:I16">D18+D19+D17</f>
        <v>241816061.16</v>
      </c>
      <c r="E16" s="41">
        <f t="shared" si="5"/>
        <v>261366811.66000003</v>
      </c>
      <c r="F16" s="41">
        <f t="shared" si="5"/>
        <v>33813581</v>
      </c>
      <c r="G16" s="41">
        <f t="shared" si="5"/>
        <v>8084251</v>
      </c>
      <c r="H16" s="41">
        <f t="shared" si="5"/>
        <v>0</v>
      </c>
      <c r="I16" s="41">
        <f t="shared" si="5"/>
        <v>0</v>
      </c>
      <c r="J16" s="41">
        <f aca="true" t="shared" si="6" ref="J16">J18+J19+J17</f>
        <v>0</v>
      </c>
      <c r="K16" s="29"/>
    </row>
    <row r="17" spans="1:11" ht="15">
      <c r="A17" s="1">
        <v>7</v>
      </c>
      <c r="B17" s="4" t="s">
        <v>1</v>
      </c>
      <c r="C17" s="41">
        <f>C347</f>
        <v>44484045.06</v>
      </c>
      <c r="D17" s="41">
        <f aca="true" t="shared" si="7" ref="D17:J17">D347</f>
        <v>0</v>
      </c>
      <c r="E17" s="41">
        <f t="shared" si="7"/>
        <v>44484045.06</v>
      </c>
      <c r="F17" s="41">
        <f t="shared" si="7"/>
        <v>0</v>
      </c>
      <c r="G17" s="41">
        <f t="shared" si="7"/>
        <v>0</v>
      </c>
      <c r="H17" s="41">
        <f t="shared" si="7"/>
        <v>0</v>
      </c>
      <c r="I17" s="41">
        <f t="shared" si="7"/>
        <v>0</v>
      </c>
      <c r="J17" s="41">
        <f t="shared" si="7"/>
        <v>0</v>
      </c>
      <c r="K17" s="29"/>
    </row>
    <row r="18" spans="1:11" ht="15">
      <c r="A18" s="1">
        <v>8</v>
      </c>
      <c r="B18" s="4" t="s">
        <v>2</v>
      </c>
      <c r="C18" s="41">
        <f>C348+C394+C648</f>
        <v>309749547.10999995</v>
      </c>
      <c r="D18" s="41">
        <f aca="true" t="shared" si="8" ref="D18:G18">D348+D394+D648</f>
        <v>164753557.95</v>
      </c>
      <c r="E18" s="41">
        <f t="shared" si="8"/>
        <v>144995989.16</v>
      </c>
      <c r="F18" s="41">
        <f t="shared" si="8"/>
        <v>0</v>
      </c>
      <c r="G18" s="41">
        <f t="shared" si="8"/>
        <v>0</v>
      </c>
      <c r="H18" s="41">
        <f>H348+H398+H648</f>
        <v>0</v>
      </c>
      <c r="I18" s="41">
        <f>I348+I398+I648</f>
        <v>0</v>
      </c>
      <c r="J18" s="41">
        <f>J348+J398+J648</f>
        <v>0</v>
      </c>
      <c r="K18" s="29"/>
    </row>
    <row r="19" spans="1:11" ht="15">
      <c r="A19" s="1">
        <v>9</v>
      </c>
      <c r="B19" s="4" t="s">
        <v>3</v>
      </c>
      <c r="C19" s="41">
        <f aca="true" t="shared" si="9" ref="C19:J19">C226+C349+C399+C654</f>
        <v>190847112.64999998</v>
      </c>
      <c r="D19" s="41">
        <f t="shared" si="9"/>
        <v>77062503.21000001</v>
      </c>
      <c r="E19" s="41">
        <f t="shared" si="9"/>
        <v>71886777.44000001</v>
      </c>
      <c r="F19" s="41">
        <f t="shared" si="9"/>
        <v>33813581</v>
      </c>
      <c r="G19" s="41">
        <f t="shared" si="9"/>
        <v>8084251</v>
      </c>
      <c r="H19" s="41">
        <f t="shared" si="9"/>
        <v>0</v>
      </c>
      <c r="I19" s="41">
        <f t="shared" si="9"/>
        <v>0</v>
      </c>
      <c r="J19" s="41">
        <f t="shared" si="9"/>
        <v>0</v>
      </c>
      <c r="K19" s="29"/>
    </row>
    <row r="20" spans="1:11" ht="15">
      <c r="A20" s="1">
        <v>10</v>
      </c>
      <c r="B20" s="4" t="s">
        <v>4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29"/>
    </row>
    <row r="21" spans="1:11" ht="15">
      <c r="A21" s="1">
        <v>11</v>
      </c>
      <c r="B21" s="2" t="s">
        <v>6</v>
      </c>
      <c r="C21" s="41">
        <f>C22+C23+C24+C25</f>
        <v>1075089033.53</v>
      </c>
      <c r="D21" s="41">
        <f aca="true" t="shared" si="10" ref="D21:J21">D22+D23+D24+D25</f>
        <v>147625607.82999998</v>
      </c>
      <c r="E21" s="41">
        <f t="shared" si="10"/>
        <v>158661910.7</v>
      </c>
      <c r="F21" s="41">
        <f t="shared" si="10"/>
        <v>159891702</v>
      </c>
      <c r="G21" s="41">
        <f t="shared" si="10"/>
        <v>162718913</v>
      </c>
      <c r="H21" s="41">
        <f t="shared" si="10"/>
        <v>144345000</v>
      </c>
      <c r="I21" s="41">
        <f t="shared" si="10"/>
        <v>148820400</v>
      </c>
      <c r="J21" s="41">
        <f t="shared" si="10"/>
        <v>153025500</v>
      </c>
      <c r="K21" s="29"/>
    </row>
    <row r="22" spans="1:11" ht="15">
      <c r="A22" s="1">
        <v>12</v>
      </c>
      <c r="B22" s="4" t="s">
        <v>1</v>
      </c>
      <c r="C22" s="41">
        <f aca="true" t="shared" si="11" ref="C22:J22">C438+C589</f>
        <v>147536100</v>
      </c>
      <c r="D22" s="41">
        <f t="shared" si="11"/>
        <v>18592000</v>
      </c>
      <c r="E22" s="41">
        <f t="shared" si="11"/>
        <v>21049000</v>
      </c>
      <c r="F22" s="41">
        <f t="shared" si="11"/>
        <v>21623100</v>
      </c>
      <c r="G22" s="41">
        <f t="shared" si="11"/>
        <v>22428000</v>
      </c>
      <c r="H22" s="41">
        <f t="shared" si="11"/>
        <v>20656000</v>
      </c>
      <c r="I22" s="41">
        <f t="shared" si="11"/>
        <v>21275000</v>
      </c>
      <c r="J22" s="41">
        <f t="shared" si="11"/>
        <v>21913000</v>
      </c>
      <c r="K22" s="29"/>
    </row>
    <row r="23" spans="1:11" ht="15">
      <c r="A23" s="1">
        <v>13</v>
      </c>
      <c r="B23" s="4" t="s">
        <v>2</v>
      </c>
      <c r="C23" s="41">
        <f>D23+E23+F23+G23+H23+I23+J23</f>
        <v>517953994.26</v>
      </c>
      <c r="D23" s="41">
        <f aca="true" t="shared" si="12" ref="D23:J23">D32+D50+D294+D323+D445+D549+D590+D210</f>
        <v>67223597.13</v>
      </c>
      <c r="E23" s="41">
        <f>E32+E50+E294+E323+E445+E549+E590+E210+E166</f>
        <v>70822797.13</v>
      </c>
      <c r="F23" s="41">
        <f t="shared" si="12"/>
        <v>69850200</v>
      </c>
      <c r="G23" s="41">
        <f t="shared" si="12"/>
        <v>71927300</v>
      </c>
      <c r="H23" s="41">
        <f t="shared" si="12"/>
        <v>77026800</v>
      </c>
      <c r="I23" s="41">
        <f t="shared" si="12"/>
        <v>79353000</v>
      </c>
      <c r="J23" s="41">
        <f t="shared" si="12"/>
        <v>81750300</v>
      </c>
      <c r="K23" s="29"/>
    </row>
    <row r="24" spans="1:11" ht="16.9" customHeight="1">
      <c r="A24" s="1">
        <v>14</v>
      </c>
      <c r="B24" s="4" t="s">
        <v>3</v>
      </c>
      <c r="C24" s="41">
        <f>D24+E24+F24+G24+H24+I24+J24</f>
        <v>400848739.27</v>
      </c>
      <c r="D24" s="41">
        <f aca="true" t="shared" si="13" ref="D24:J24">D33+D51+D73+D91+D100+D124+D144+D167+D241+D272+D295+D324+D431+D446+D550+D591+D660</f>
        <v>53084810.7</v>
      </c>
      <c r="E24" s="41">
        <f t="shared" si="13"/>
        <v>66765113.57</v>
      </c>
      <c r="F24" s="41">
        <f t="shared" si="13"/>
        <v>68418402</v>
      </c>
      <c r="G24" s="41">
        <f t="shared" si="13"/>
        <v>68363613</v>
      </c>
      <c r="H24" s="41">
        <f t="shared" si="13"/>
        <v>46662200</v>
      </c>
      <c r="I24" s="41">
        <f t="shared" si="13"/>
        <v>48192400</v>
      </c>
      <c r="J24" s="41">
        <f t="shared" si="13"/>
        <v>49362200</v>
      </c>
      <c r="K24" s="29"/>
    </row>
    <row r="25" spans="1:11" ht="20.25" customHeight="1">
      <c r="A25" s="1">
        <v>15</v>
      </c>
      <c r="B25" s="4" t="s">
        <v>4</v>
      </c>
      <c r="C25" s="41">
        <f aca="true" t="shared" si="14" ref="C25:J25">C145+C267+C447+C546</f>
        <v>8750200</v>
      </c>
      <c r="D25" s="41">
        <f t="shared" si="14"/>
        <v>8725200</v>
      </c>
      <c r="E25" s="41">
        <f t="shared" si="14"/>
        <v>25000</v>
      </c>
      <c r="F25" s="41">
        <f t="shared" si="14"/>
        <v>0</v>
      </c>
      <c r="G25" s="41">
        <f t="shared" si="14"/>
        <v>0</v>
      </c>
      <c r="H25" s="41">
        <f t="shared" si="14"/>
        <v>0</v>
      </c>
      <c r="I25" s="41">
        <f t="shared" si="14"/>
        <v>0</v>
      </c>
      <c r="J25" s="41">
        <f t="shared" si="14"/>
        <v>0</v>
      </c>
      <c r="K25" s="29"/>
    </row>
    <row r="26" spans="1:11" ht="19.5" customHeight="1">
      <c r="A26" s="1">
        <v>16</v>
      </c>
      <c r="B26" s="76" t="s">
        <v>307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28.5" customHeight="1">
      <c r="A27" s="1">
        <v>17</v>
      </c>
      <c r="B27" s="44" t="s">
        <v>118</v>
      </c>
      <c r="C27" s="41">
        <f>C28+C29</f>
        <v>538187</v>
      </c>
      <c r="D27" s="41">
        <f aca="true" t="shared" si="15" ref="D27:J27">D28+D29</f>
        <v>287200</v>
      </c>
      <c r="E27" s="41">
        <f t="shared" si="15"/>
        <v>135700</v>
      </c>
      <c r="F27" s="41">
        <f t="shared" si="15"/>
        <v>56430</v>
      </c>
      <c r="G27" s="41">
        <f t="shared" si="15"/>
        <v>58857</v>
      </c>
      <c r="H27" s="41">
        <f t="shared" si="15"/>
        <v>0</v>
      </c>
      <c r="I27" s="41">
        <f t="shared" si="15"/>
        <v>0</v>
      </c>
      <c r="J27" s="41">
        <f t="shared" si="15"/>
        <v>0</v>
      </c>
      <c r="K27" s="42" t="s">
        <v>7</v>
      </c>
    </row>
    <row r="28" spans="1:11" ht="15">
      <c r="A28" s="1">
        <v>18</v>
      </c>
      <c r="B28" s="23" t="s">
        <v>8</v>
      </c>
      <c r="C28" s="41">
        <f>C32</f>
        <v>160200</v>
      </c>
      <c r="D28" s="41">
        <f aca="true" t="shared" si="16" ref="D28:J28">D32</f>
        <v>160200</v>
      </c>
      <c r="E28" s="41">
        <f t="shared" si="16"/>
        <v>0</v>
      </c>
      <c r="F28" s="41">
        <f t="shared" si="16"/>
        <v>0</v>
      </c>
      <c r="G28" s="41">
        <f t="shared" si="16"/>
        <v>0</v>
      </c>
      <c r="H28" s="41">
        <f t="shared" si="16"/>
        <v>0</v>
      </c>
      <c r="I28" s="41">
        <f t="shared" si="16"/>
        <v>0</v>
      </c>
      <c r="J28" s="41">
        <f t="shared" si="16"/>
        <v>0</v>
      </c>
      <c r="K28" s="42" t="s">
        <v>7</v>
      </c>
    </row>
    <row r="29" spans="1:11" ht="15">
      <c r="A29" s="1">
        <v>19</v>
      </c>
      <c r="B29" s="23" t="s">
        <v>3</v>
      </c>
      <c r="C29" s="41">
        <f>C33</f>
        <v>377987</v>
      </c>
      <c r="D29" s="41">
        <f aca="true" t="shared" si="17" ref="D29:J29">D33</f>
        <v>127000</v>
      </c>
      <c r="E29" s="41">
        <f t="shared" si="17"/>
        <v>135700</v>
      </c>
      <c r="F29" s="41">
        <f t="shared" si="17"/>
        <v>56430</v>
      </c>
      <c r="G29" s="41">
        <f t="shared" si="17"/>
        <v>58857</v>
      </c>
      <c r="H29" s="41">
        <f t="shared" si="17"/>
        <v>0</v>
      </c>
      <c r="I29" s="41">
        <f t="shared" si="17"/>
        <v>0</v>
      </c>
      <c r="J29" s="41">
        <f t="shared" si="17"/>
        <v>0</v>
      </c>
      <c r="K29" s="42" t="s">
        <v>7</v>
      </c>
    </row>
    <row r="30" spans="1:11" ht="15.75" customHeight="1">
      <c r="A30" s="1">
        <v>20</v>
      </c>
      <c r="B30" s="94" t="s">
        <v>9</v>
      </c>
      <c r="C30" s="79"/>
      <c r="D30" s="79"/>
      <c r="E30" s="79"/>
      <c r="F30" s="79"/>
      <c r="G30" s="79"/>
      <c r="H30" s="79"/>
      <c r="I30" s="79"/>
      <c r="J30" s="79"/>
      <c r="K30" s="80"/>
    </row>
    <row r="31" spans="1:11" ht="30.75" customHeight="1">
      <c r="A31" s="1">
        <v>21</v>
      </c>
      <c r="B31" s="23" t="s">
        <v>332</v>
      </c>
      <c r="C31" s="41">
        <f>C32+C33</f>
        <v>538187</v>
      </c>
      <c r="D31" s="41">
        <f aca="true" t="shared" si="18" ref="D31:J31">D32+D33</f>
        <v>287200</v>
      </c>
      <c r="E31" s="41">
        <f t="shared" si="18"/>
        <v>135700</v>
      </c>
      <c r="F31" s="41">
        <f t="shared" si="18"/>
        <v>56430</v>
      </c>
      <c r="G31" s="41">
        <f t="shared" si="18"/>
        <v>58857</v>
      </c>
      <c r="H31" s="41">
        <f t="shared" si="18"/>
        <v>0</v>
      </c>
      <c r="I31" s="41">
        <f t="shared" si="18"/>
        <v>0</v>
      </c>
      <c r="J31" s="41">
        <f t="shared" si="18"/>
        <v>0</v>
      </c>
      <c r="K31" s="42" t="s">
        <v>7</v>
      </c>
    </row>
    <row r="32" spans="1:11" ht="15">
      <c r="A32" s="1">
        <v>22</v>
      </c>
      <c r="B32" s="23" t="s">
        <v>10</v>
      </c>
      <c r="C32" s="41">
        <f>C36+C40</f>
        <v>160200</v>
      </c>
      <c r="D32" s="41">
        <f aca="true" t="shared" si="19" ref="D32:J32">D36+D40</f>
        <v>160200</v>
      </c>
      <c r="E32" s="41">
        <f t="shared" si="19"/>
        <v>0</v>
      </c>
      <c r="F32" s="41">
        <f t="shared" si="19"/>
        <v>0</v>
      </c>
      <c r="G32" s="41">
        <f t="shared" si="19"/>
        <v>0</v>
      </c>
      <c r="H32" s="41">
        <f t="shared" si="19"/>
        <v>0</v>
      </c>
      <c r="I32" s="41">
        <f t="shared" si="19"/>
        <v>0</v>
      </c>
      <c r="J32" s="41">
        <f t="shared" si="19"/>
        <v>0</v>
      </c>
      <c r="K32" s="42" t="s">
        <v>7</v>
      </c>
    </row>
    <row r="33" spans="1:11" ht="15">
      <c r="A33" s="1">
        <v>23</v>
      </c>
      <c r="B33" s="23" t="s">
        <v>11</v>
      </c>
      <c r="C33" s="41">
        <f>C37+C41+C44</f>
        <v>377987</v>
      </c>
      <c r="D33" s="41">
        <f aca="true" t="shared" si="20" ref="D33:G33">D37+D41+D44</f>
        <v>127000</v>
      </c>
      <c r="E33" s="41">
        <f t="shared" si="20"/>
        <v>135700</v>
      </c>
      <c r="F33" s="41">
        <f t="shared" si="20"/>
        <v>56430</v>
      </c>
      <c r="G33" s="41">
        <f t="shared" si="20"/>
        <v>58857</v>
      </c>
      <c r="H33" s="41">
        <f aca="true" t="shared" si="21" ref="H33:I33">H37+H41+H44</f>
        <v>0</v>
      </c>
      <c r="I33" s="41">
        <f t="shared" si="21"/>
        <v>0</v>
      </c>
      <c r="J33" s="41">
        <f aca="true" t="shared" si="22" ref="J33">J37+J41+J44</f>
        <v>0</v>
      </c>
      <c r="K33" s="42" t="s">
        <v>7</v>
      </c>
    </row>
    <row r="34" spans="1:11" ht="15">
      <c r="A34" s="1">
        <v>24</v>
      </c>
      <c r="B34" s="44" t="s">
        <v>116</v>
      </c>
      <c r="C34" s="41"/>
      <c r="D34" s="41"/>
      <c r="E34" s="41"/>
      <c r="F34" s="41"/>
      <c r="G34" s="41"/>
      <c r="H34" s="41"/>
      <c r="I34" s="41"/>
      <c r="J34" s="41"/>
      <c r="K34" s="42"/>
    </row>
    <row r="35" spans="1:11" ht="75.75" customHeight="1">
      <c r="A35" s="1">
        <v>25</v>
      </c>
      <c r="B35" s="23" t="s">
        <v>102</v>
      </c>
      <c r="C35" s="41">
        <f>C36+C37</f>
        <v>190157</v>
      </c>
      <c r="D35" s="41">
        <f aca="true" t="shared" si="23" ref="D35:J35">D36+D37</f>
        <v>112500</v>
      </c>
      <c r="E35" s="41">
        <f t="shared" si="23"/>
        <v>26700</v>
      </c>
      <c r="F35" s="41">
        <f t="shared" si="23"/>
        <v>24942</v>
      </c>
      <c r="G35" s="41">
        <f t="shared" si="23"/>
        <v>26015</v>
      </c>
      <c r="H35" s="41">
        <f t="shared" si="23"/>
        <v>0</v>
      </c>
      <c r="I35" s="41">
        <f t="shared" si="23"/>
        <v>0</v>
      </c>
      <c r="J35" s="41">
        <f t="shared" si="23"/>
        <v>0</v>
      </c>
      <c r="K35" s="45"/>
    </row>
    <row r="36" spans="1:11" ht="15">
      <c r="A36" s="1">
        <v>26</v>
      </c>
      <c r="B36" s="23" t="s">
        <v>10</v>
      </c>
      <c r="C36" s="41">
        <f>D36</f>
        <v>78500</v>
      </c>
      <c r="D36" s="41">
        <v>78500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2" t="s">
        <v>7</v>
      </c>
    </row>
    <row r="37" spans="1:11" ht="15">
      <c r="A37" s="1">
        <v>27</v>
      </c>
      <c r="B37" s="23" t="s">
        <v>11</v>
      </c>
      <c r="C37" s="41">
        <f>D37+E37+F37+G37</f>
        <v>111657</v>
      </c>
      <c r="D37" s="41">
        <v>34000</v>
      </c>
      <c r="E37" s="41">
        <v>26700</v>
      </c>
      <c r="F37" s="41">
        <v>24942</v>
      </c>
      <c r="G37" s="41">
        <v>26015</v>
      </c>
      <c r="H37" s="41">
        <v>0</v>
      </c>
      <c r="I37" s="41">
        <v>0</v>
      </c>
      <c r="J37" s="41">
        <v>0</v>
      </c>
      <c r="K37" s="42" t="s">
        <v>7</v>
      </c>
    </row>
    <row r="38" spans="1:11" ht="15">
      <c r="A38" s="1">
        <v>28</v>
      </c>
      <c r="B38" s="44" t="s">
        <v>117</v>
      </c>
      <c r="C38" s="41"/>
      <c r="D38" s="41"/>
      <c r="E38" s="41"/>
      <c r="F38" s="41"/>
      <c r="G38" s="41"/>
      <c r="H38" s="41"/>
      <c r="I38" s="41"/>
      <c r="J38" s="41"/>
      <c r="K38" s="42"/>
    </row>
    <row r="39" spans="1:11" ht="60" customHeight="1">
      <c r="A39" s="1">
        <v>29</v>
      </c>
      <c r="B39" s="23" t="s">
        <v>333</v>
      </c>
      <c r="C39" s="41">
        <f>SUM(C40:C41)</f>
        <v>298030</v>
      </c>
      <c r="D39" s="41">
        <v>124700</v>
      </c>
      <c r="E39" s="41">
        <v>109000</v>
      </c>
      <c r="F39" s="41">
        <v>31488</v>
      </c>
      <c r="G39" s="41">
        <v>32842</v>
      </c>
      <c r="H39" s="41">
        <v>0</v>
      </c>
      <c r="I39" s="41">
        <v>0</v>
      </c>
      <c r="J39" s="41">
        <v>0</v>
      </c>
      <c r="K39" s="45"/>
    </row>
    <row r="40" spans="1:11" ht="15">
      <c r="A40" s="1">
        <v>30</v>
      </c>
      <c r="B40" s="23" t="s">
        <v>10</v>
      </c>
      <c r="C40" s="41">
        <f>D40</f>
        <v>81700</v>
      </c>
      <c r="D40" s="41">
        <v>81700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 t="s">
        <v>7</v>
      </c>
    </row>
    <row r="41" spans="1:11" ht="15">
      <c r="A41" s="1">
        <v>31</v>
      </c>
      <c r="B41" s="23" t="s">
        <v>11</v>
      </c>
      <c r="C41" s="41">
        <f>D41+E41+F41+G41</f>
        <v>216330</v>
      </c>
      <c r="D41" s="41">
        <v>43000</v>
      </c>
      <c r="E41" s="41">
        <v>109000</v>
      </c>
      <c r="F41" s="41">
        <v>31488</v>
      </c>
      <c r="G41" s="41">
        <v>32842</v>
      </c>
      <c r="H41" s="41">
        <v>0</v>
      </c>
      <c r="I41" s="41">
        <v>0</v>
      </c>
      <c r="J41" s="41">
        <v>0</v>
      </c>
      <c r="K41" s="42" t="s">
        <v>7</v>
      </c>
    </row>
    <row r="42" spans="1:11" ht="15">
      <c r="A42" s="1">
        <v>32</v>
      </c>
      <c r="B42" s="44" t="s">
        <v>119</v>
      </c>
      <c r="C42" s="41"/>
      <c r="D42" s="41"/>
      <c r="E42" s="41"/>
      <c r="F42" s="41"/>
      <c r="G42" s="41"/>
      <c r="H42" s="41"/>
      <c r="I42" s="41"/>
      <c r="J42" s="41"/>
      <c r="K42" s="42"/>
    </row>
    <row r="43" spans="1:11" ht="77.25" customHeight="1">
      <c r="A43" s="1">
        <v>33</v>
      </c>
      <c r="B43" s="23" t="s">
        <v>312</v>
      </c>
      <c r="C43" s="41">
        <f>C44</f>
        <v>50000</v>
      </c>
      <c r="D43" s="41">
        <f aca="true" t="shared" si="24" ref="D43:J43">D44</f>
        <v>50000</v>
      </c>
      <c r="E43" s="41">
        <f t="shared" si="24"/>
        <v>0</v>
      </c>
      <c r="F43" s="41">
        <f t="shared" si="24"/>
        <v>0</v>
      </c>
      <c r="G43" s="41">
        <f t="shared" si="24"/>
        <v>0</v>
      </c>
      <c r="H43" s="41">
        <f t="shared" si="24"/>
        <v>0</v>
      </c>
      <c r="I43" s="41">
        <f t="shared" si="24"/>
        <v>0</v>
      </c>
      <c r="J43" s="41">
        <f t="shared" si="24"/>
        <v>0</v>
      </c>
      <c r="K43" s="42"/>
    </row>
    <row r="44" spans="1:11" ht="15">
      <c r="A44" s="1">
        <v>34</v>
      </c>
      <c r="B44" s="23" t="s">
        <v>3</v>
      </c>
      <c r="C44" s="41">
        <f>D44</f>
        <v>50000</v>
      </c>
      <c r="D44" s="41">
        <v>50000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2"/>
    </row>
    <row r="45" spans="1:11" ht="15">
      <c r="A45" s="1">
        <v>35</v>
      </c>
      <c r="B45" s="76" t="s">
        <v>308</v>
      </c>
      <c r="C45" s="77"/>
      <c r="D45" s="77"/>
      <c r="E45" s="77"/>
      <c r="F45" s="77"/>
      <c r="G45" s="77"/>
      <c r="H45" s="77"/>
      <c r="I45" s="77"/>
      <c r="J45" s="77"/>
      <c r="K45" s="77"/>
    </row>
    <row r="46" spans="1:11" ht="28.5">
      <c r="A46" s="1">
        <v>36</v>
      </c>
      <c r="B46" s="44" t="s">
        <v>160</v>
      </c>
      <c r="C46" s="41">
        <f>C47+C48</f>
        <v>4423959</v>
      </c>
      <c r="D46" s="41">
        <f aca="true" t="shared" si="25" ref="D46:J46">D47+D48</f>
        <v>1725000</v>
      </c>
      <c r="E46" s="41">
        <f t="shared" si="25"/>
        <v>1253300</v>
      </c>
      <c r="F46" s="41">
        <f t="shared" si="25"/>
        <v>269192</v>
      </c>
      <c r="G46" s="41">
        <f t="shared" si="25"/>
        <v>280767</v>
      </c>
      <c r="H46" s="41">
        <f t="shared" si="25"/>
        <v>430000</v>
      </c>
      <c r="I46" s="41">
        <f t="shared" si="25"/>
        <v>460000</v>
      </c>
      <c r="J46" s="41">
        <f t="shared" si="25"/>
        <v>500000</v>
      </c>
      <c r="K46" s="45"/>
    </row>
    <row r="47" spans="1:11" ht="15">
      <c r="A47" s="1">
        <v>37</v>
      </c>
      <c r="B47" s="23" t="s">
        <v>10</v>
      </c>
      <c r="C47" s="41">
        <f>C50</f>
        <v>945000</v>
      </c>
      <c r="D47" s="41">
        <f aca="true" t="shared" si="26" ref="D47:J47">D50</f>
        <v>945000</v>
      </c>
      <c r="E47" s="41">
        <f t="shared" si="26"/>
        <v>494300</v>
      </c>
      <c r="F47" s="41">
        <f t="shared" si="26"/>
        <v>0</v>
      </c>
      <c r="G47" s="41">
        <f t="shared" si="26"/>
        <v>0</v>
      </c>
      <c r="H47" s="41">
        <f t="shared" si="26"/>
        <v>0</v>
      </c>
      <c r="I47" s="41">
        <f t="shared" si="26"/>
        <v>0</v>
      </c>
      <c r="J47" s="41">
        <f t="shared" si="26"/>
        <v>0</v>
      </c>
      <c r="K47" s="45"/>
    </row>
    <row r="48" spans="1:11" ht="15">
      <c r="A48" s="1">
        <v>38</v>
      </c>
      <c r="B48" s="23" t="s">
        <v>11</v>
      </c>
      <c r="C48" s="41">
        <f>C51</f>
        <v>3478959</v>
      </c>
      <c r="D48" s="41">
        <f aca="true" t="shared" si="27" ref="D48:J48">D51</f>
        <v>780000</v>
      </c>
      <c r="E48" s="41">
        <f t="shared" si="27"/>
        <v>759000</v>
      </c>
      <c r="F48" s="41">
        <f t="shared" si="27"/>
        <v>269192</v>
      </c>
      <c r="G48" s="41">
        <f t="shared" si="27"/>
        <v>280767</v>
      </c>
      <c r="H48" s="41">
        <f t="shared" si="27"/>
        <v>430000</v>
      </c>
      <c r="I48" s="41">
        <f t="shared" si="27"/>
        <v>460000</v>
      </c>
      <c r="J48" s="41">
        <f t="shared" si="27"/>
        <v>500000</v>
      </c>
      <c r="K48" s="45"/>
    </row>
    <row r="49" spans="1:11" ht="31.5" customHeight="1">
      <c r="A49" s="1">
        <v>39</v>
      </c>
      <c r="B49" s="23" t="s">
        <v>161</v>
      </c>
      <c r="C49" s="41">
        <f>C50+C51</f>
        <v>4423959</v>
      </c>
      <c r="D49" s="41">
        <f aca="true" t="shared" si="28" ref="D49:J49">D50+D51</f>
        <v>1725000</v>
      </c>
      <c r="E49" s="41">
        <f t="shared" si="28"/>
        <v>1253300</v>
      </c>
      <c r="F49" s="41">
        <f t="shared" si="28"/>
        <v>269192</v>
      </c>
      <c r="G49" s="41">
        <f t="shared" si="28"/>
        <v>280767</v>
      </c>
      <c r="H49" s="41">
        <f t="shared" si="28"/>
        <v>430000</v>
      </c>
      <c r="I49" s="41">
        <f t="shared" si="28"/>
        <v>460000</v>
      </c>
      <c r="J49" s="41">
        <f t="shared" si="28"/>
        <v>500000</v>
      </c>
      <c r="K49" s="45" t="s">
        <v>13</v>
      </c>
    </row>
    <row r="50" spans="1:11" ht="17.25" customHeight="1">
      <c r="A50" s="1">
        <v>40</v>
      </c>
      <c r="B50" s="23" t="s">
        <v>10</v>
      </c>
      <c r="C50" s="41">
        <f>C54+C58+C62+C66</f>
        <v>945000</v>
      </c>
      <c r="D50" s="41">
        <f aca="true" t="shared" si="29" ref="D50:J50">D54+D58+D62+D66</f>
        <v>945000</v>
      </c>
      <c r="E50" s="41">
        <f t="shared" si="29"/>
        <v>494300</v>
      </c>
      <c r="F50" s="41">
        <f t="shared" si="29"/>
        <v>0</v>
      </c>
      <c r="G50" s="41">
        <f t="shared" si="29"/>
        <v>0</v>
      </c>
      <c r="H50" s="41">
        <f t="shared" si="29"/>
        <v>0</v>
      </c>
      <c r="I50" s="41">
        <f t="shared" si="29"/>
        <v>0</v>
      </c>
      <c r="J50" s="41">
        <f t="shared" si="29"/>
        <v>0</v>
      </c>
      <c r="K50" s="45" t="s">
        <v>13</v>
      </c>
    </row>
    <row r="51" spans="1:11" ht="15">
      <c r="A51" s="1">
        <v>41</v>
      </c>
      <c r="B51" s="23" t="s">
        <v>11</v>
      </c>
      <c r="C51" s="41">
        <f>C55+C59+C63+C67</f>
        <v>3478959</v>
      </c>
      <c r="D51" s="41">
        <f aca="true" t="shared" si="30" ref="D51:J51">D55+D59+D63+D67</f>
        <v>780000</v>
      </c>
      <c r="E51" s="41">
        <f t="shared" si="30"/>
        <v>759000</v>
      </c>
      <c r="F51" s="41">
        <f t="shared" si="30"/>
        <v>269192</v>
      </c>
      <c r="G51" s="41">
        <f t="shared" si="30"/>
        <v>280767</v>
      </c>
      <c r="H51" s="41">
        <f t="shared" si="30"/>
        <v>430000</v>
      </c>
      <c r="I51" s="41">
        <f t="shared" si="30"/>
        <v>460000</v>
      </c>
      <c r="J51" s="41">
        <f t="shared" si="30"/>
        <v>500000</v>
      </c>
      <c r="K51" s="45" t="s">
        <v>13</v>
      </c>
    </row>
    <row r="52" spans="1:11" ht="15">
      <c r="A52" s="1">
        <v>42</v>
      </c>
      <c r="B52" s="44" t="s">
        <v>116</v>
      </c>
      <c r="C52" s="41"/>
      <c r="D52" s="41"/>
      <c r="E52" s="41"/>
      <c r="F52" s="41"/>
      <c r="G52" s="41"/>
      <c r="H52" s="41"/>
      <c r="I52" s="41"/>
      <c r="J52" s="41"/>
      <c r="K52" s="45"/>
    </row>
    <row r="53" spans="1:11" ht="75.6" customHeight="1">
      <c r="A53" s="1">
        <v>43</v>
      </c>
      <c r="B53" s="46" t="s">
        <v>182</v>
      </c>
      <c r="C53" s="41">
        <f>C54+C55</f>
        <v>262500</v>
      </c>
      <c r="D53" s="41">
        <f aca="true" t="shared" si="31" ref="D53:J53">D54+D55</f>
        <v>117500</v>
      </c>
      <c r="E53" s="41">
        <f t="shared" si="31"/>
        <v>43500</v>
      </c>
      <c r="F53" s="41">
        <f t="shared" si="31"/>
        <v>15000</v>
      </c>
      <c r="G53" s="41">
        <f t="shared" si="31"/>
        <v>15000</v>
      </c>
      <c r="H53" s="41">
        <f t="shared" si="31"/>
        <v>30000</v>
      </c>
      <c r="I53" s="41">
        <f t="shared" si="31"/>
        <v>30000</v>
      </c>
      <c r="J53" s="41">
        <f t="shared" si="31"/>
        <v>30000</v>
      </c>
      <c r="K53" s="45"/>
    </row>
    <row r="54" spans="1:11" ht="15" customHeight="1">
      <c r="A54" s="1">
        <v>44</v>
      </c>
      <c r="B54" s="47" t="s">
        <v>2</v>
      </c>
      <c r="C54" s="41">
        <f>D54</f>
        <v>67500</v>
      </c>
      <c r="D54" s="41">
        <v>67500</v>
      </c>
      <c r="E54" s="41">
        <v>18500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5"/>
    </row>
    <row r="55" spans="1:11" ht="15">
      <c r="A55" s="1">
        <v>45</v>
      </c>
      <c r="B55" s="47" t="s">
        <v>3</v>
      </c>
      <c r="C55" s="41">
        <f>SUM(D55:J55)</f>
        <v>195000</v>
      </c>
      <c r="D55" s="41">
        <v>50000</v>
      </c>
      <c r="E55" s="41">
        <v>25000</v>
      </c>
      <c r="F55" s="41">
        <v>15000</v>
      </c>
      <c r="G55" s="41">
        <v>15000</v>
      </c>
      <c r="H55" s="41">
        <v>30000</v>
      </c>
      <c r="I55" s="41">
        <v>30000</v>
      </c>
      <c r="J55" s="41">
        <v>30000</v>
      </c>
      <c r="K55" s="45"/>
    </row>
    <row r="56" spans="1:11" ht="15">
      <c r="A56" s="1">
        <v>46</v>
      </c>
      <c r="B56" s="48" t="s">
        <v>117</v>
      </c>
      <c r="C56" s="41"/>
      <c r="D56" s="41"/>
      <c r="E56" s="41"/>
      <c r="F56" s="41"/>
      <c r="G56" s="41"/>
      <c r="H56" s="41"/>
      <c r="I56" s="41"/>
      <c r="J56" s="41"/>
      <c r="K56" s="45"/>
    </row>
    <row r="57" spans="1:11" ht="75.75" customHeight="1">
      <c r="A57" s="1">
        <v>47</v>
      </c>
      <c r="B57" s="23" t="s">
        <v>313</v>
      </c>
      <c r="C57" s="41">
        <f>C58+C59</f>
        <v>3641459</v>
      </c>
      <c r="D57" s="41">
        <f aca="true" t="shared" si="32" ref="D57:J57">D58+D59</f>
        <v>1527500</v>
      </c>
      <c r="E57" s="41">
        <f t="shared" si="32"/>
        <v>1119800</v>
      </c>
      <c r="F57" s="41">
        <f t="shared" si="32"/>
        <v>154192</v>
      </c>
      <c r="G57" s="41">
        <f t="shared" si="32"/>
        <v>165767</v>
      </c>
      <c r="H57" s="41">
        <f t="shared" si="32"/>
        <v>350000</v>
      </c>
      <c r="I57" s="41">
        <f t="shared" si="32"/>
        <v>380000</v>
      </c>
      <c r="J57" s="41">
        <f t="shared" si="32"/>
        <v>420000</v>
      </c>
      <c r="K57" s="45"/>
    </row>
    <row r="58" spans="1:11" ht="15" customHeight="1">
      <c r="A58" s="1">
        <v>48</v>
      </c>
      <c r="B58" s="47" t="s">
        <v>2</v>
      </c>
      <c r="C58" s="41">
        <f>D58</f>
        <v>877500</v>
      </c>
      <c r="D58" s="41">
        <v>877500</v>
      </c>
      <c r="E58" s="41">
        <v>475800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5"/>
    </row>
    <row r="59" spans="1:11" ht="15">
      <c r="A59" s="1">
        <v>49</v>
      </c>
      <c r="B59" s="47" t="s">
        <v>3</v>
      </c>
      <c r="C59" s="41">
        <f>SUM(D59:J59)</f>
        <v>2763959</v>
      </c>
      <c r="D59" s="41">
        <v>650000</v>
      </c>
      <c r="E59" s="41">
        <v>644000</v>
      </c>
      <c r="F59" s="41">
        <v>154192</v>
      </c>
      <c r="G59" s="41">
        <v>165767</v>
      </c>
      <c r="H59" s="41">
        <v>350000</v>
      </c>
      <c r="I59" s="41">
        <v>380000</v>
      </c>
      <c r="J59" s="41">
        <v>420000</v>
      </c>
      <c r="K59" s="45"/>
    </row>
    <row r="60" spans="1:11" ht="15">
      <c r="A60" s="1">
        <v>50</v>
      </c>
      <c r="B60" s="48" t="s">
        <v>119</v>
      </c>
      <c r="C60" s="41"/>
      <c r="D60" s="41"/>
      <c r="E60" s="41"/>
      <c r="F60" s="41"/>
      <c r="G60" s="41"/>
      <c r="H60" s="41"/>
      <c r="I60" s="41"/>
      <c r="J60" s="41"/>
      <c r="K60" s="45"/>
    </row>
    <row r="61" spans="1:11" ht="60.75" customHeight="1">
      <c r="A61" s="1">
        <v>51</v>
      </c>
      <c r="B61" s="23" t="s">
        <v>183</v>
      </c>
      <c r="C61" s="41">
        <f>C62+C63</f>
        <v>290000</v>
      </c>
      <c r="D61" s="41">
        <f aca="true" t="shared" si="33" ref="D61:J61">D62+D63</f>
        <v>30000</v>
      </c>
      <c r="E61" s="41">
        <v>60000</v>
      </c>
      <c r="F61" s="41">
        <v>70000</v>
      </c>
      <c r="G61" s="41">
        <v>70000</v>
      </c>
      <c r="H61" s="41">
        <f t="shared" si="33"/>
        <v>20000</v>
      </c>
      <c r="I61" s="41">
        <f t="shared" si="33"/>
        <v>20000</v>
      </c>
      <c r="J61" s="41">
        <f t="shared" si="33"/>
        <v>20000</v>
      </c>
      <c r="K61" s="45"/>
    </row>
    <row r="62" spans="1:11" ht="15" customHeight="1">
      <c r="A62" s="1">
        <v>52</v>
      </c>
      <c r="B62" s="47" t="s">
        <v>2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5"/>
    </row>
    <row r="63" spans="1:11" ht="15">
      <c r="A63" s="1">
        <v>53</v>
      </c>
      <c r="B63" s="23" t="s">
        <v>3</v>
      </c>
      <c r="C63" s="41">
        <f>SUM(D63:J63)</f>
        <v>290000</v>
      </c>
      <c r="D63" s="41">
        <v>30000</v>
      </c>
      <c r="E63" s="41">
        <v>60000</v>
      </c>
      <c r="F63" s="41">
        <v>70000</v>
      </c>
      <c r="G63" s="41">
        <v>70000</v>
      </c>
      <c r="H63" s="41">
        <v>20000</v>
      </c>
      <c r="I63" s="41">
        <v>20000</v>
      </c>
      <c r="J63" s="41">
        <v>20000</v>
      </c>
      <c r="K63" s="45"/>
    </row>
    <row r="64" spans="1:11" ht="15">
      <c r="A64" s="1">
        <v>54</v>
      </c>
      <c r="B64" s="44" t="s">
        <v>120</v>
      </c>
      <c r="C64" s="41"/>
      <c r="D64" s="41"/>
      <c r="E64" s="41"/>
      <c r="F64" s="41"/>
      <c r="G64" s="41"/>
      <c r="H64" s="41"/>
      <c r="I64" s="41"/>
      <c r="J64" s="41"/>
      <c r="K64" s="45"/>
    </row>
    <row r="65" spans="1:11" ht="135" customHeight="1">
      <c r="A65" s="1">
        <v>55</v>
      </c>
      <c r="B65" s="23" t="s">
        <v>184</v>
      </c>
      <c r="C65" s="41">
        <f>C67</f>
        <v>230000</v>
      </c>
      <c r="D65" s="41">
        <f aca="true" t="shared" si="34" ref="D65:J65">D67</f>
        <v>50000</v>
      </c>
      <c r="E65" s="41">
        <f t="shared" si="34"/>
        <v>30000</v>
      </c>
      <c r="F65" s="41">
        <f t="shared" si="34"/>
        <v>30000</v>
      </c>
      <c r="G65" s="41">
        <f t="shared" si="34"/>
        <v>30000</v>
      </c>
      <c r="H65" s="41">
        <f t="shared" si="34"/>
        <v>30000</v>
      </c>
      <c r="I65" s="41">
        <f t="shared" si="34"/>
        <v>30000</v>
      </c>
      <c r="J65" s="41">
        <f t="shared" si="34"/>
        <v>30000</v>
      </c>
      <c r="K65" s="45"/>
    </row>
    <row r="66" spans="1:11" ht="15" customHeight="1">
      <c r="A66" s="1">
        <v>56</v>
      </c>
      <c r="B66" s="47" t="s">
        <v>2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5"/>
    </row>
    <row r="67" spans="1:11" ht="15">
      <c r="A67" s="1">
        <v>57</v>
      </c>
      <c r="B67" s="23" t="s">
        <v>3</v>
      </c>
      <c r="C67" s="41">
        <f>SUM(D67:J67)</f>
        <v>230000</v>
      </c>
      <c r="D67" s="41">
        <v>50000</v>
      </c>
      <c r="E67" s="41">
        <v>30000</v>
      </c>
      <c r="F67" s="41">
        <v>30000</v>
      </c>
      <c r="G67" s="41">
        <v>30000</v>
      </c>
      <c r="H67" s="41">
        <v>30000</v>
      </c>
      <c r="I67" s="41">
        <v>30000</v>
      </c>
      <c r="J67" s="41">
        <v>30000</v>
      </c>
      <c r="K67" s="45"/>
    </row>
    <row r="68" spans="1:11" ht="15">
      <c r="A68" s="1">
        <v>58</v>
      </c>
      <c r="B68" s="76" t="s">
        <v>309</v>
      </c>
      <c r="C68" s="77"/>
      <c r="D68" s="77"/>
      <c r="E68" s="77"/>
      <c r="F68" s="77"/>
      <c r="G68" s="77"/>
      <c r="H68" s="77"/>
      <c r="I68" s="77"/>
      <c r="J68" s="77"/>
      <c r="K68" s="77"/>
    </row>
    <row r="69" spans="1:11" ht="32.25" customHeight="1">
      <c r="A69" s="1">
        <v>59</v>
      </c>
      <c r="B69" s="44" t="s">
        <v>334</v>
      </c>
      <c r="C69" s="41">
        <f>C72</f>
        <v>8286425</v>
      </c>
      <c r="D69" s="41">
        <f aca="true" t="shared" si="35" ref="D69:J69">D72</f>
        <v>982300</v>
      </c>
      <c r="E69" s="41">
        <f t="shared" si="35"/>
        <v>1068100</v>
      </c>
      <c r="F69" s="41">
        <f t="shared" si="35"/>
        <v>1116165</v>
      </c>
      <c r="G69" s="41">
        <f t="shared" si="35"/>
        <v>1164160</v>
      </c>
      <c r="H69" s="41">
        <f t="shared" si="35"/>
        <v>1254800</v>
      </c>
      <c r="I69" s="41">
        <f t="shared" si="35"/>
        <v>1317500</v>
      </c>
      <c r="J69" s="41">
        <f t="shared" si="35"/>
        <v>1383400</v>
      </c>
      <c r="K69" s="49" t="s">
        <v>14</v>
      </c>
    </row>
    <row r="70" spans="1:11" ht="15">
      <c r="A70" s="1">
        <v>60</v>
      </c>
      <c r="B70" s="23" t="s">
        <v>11</v>
      </c>
      <c r="C70" s="41">
        <f>C73</f>
        <v>8286425</v>
      </c>
      <c r="D70" s="41">
        <f aca="true" t="shared" si="36" ref="D70:J70">D73</f>
        <v>982300</v>
      </c>
      <c r="E70" s="41">
        <f t="shared" si="36"/>
        <v>1068100</v>
      </c>
      <c r="F70" s="41">
        <f t="shared" si="36"/>
        <v>1116165</v>
      </c>
      <c r="G70" s="41">
        <f t="shared" si="36"/>
        <v>1164160</v>
      </c>
      <c r="H70" s="41">
        <f t="shared" si="36"/>
        <v>1254800</v>
      </c>
      <c r="I70" s="41">
        <f t="shared" si="36"/>
        <v>1317500</v>
      </c>
      <c r="J70" s="41">
        <f t="shared" si="36"/>
        <v>1383400</v>
      </c>
      <c r="K70" s="49" t="s">
        <v>14</v>
      </c>
    </row>
    <row r="71" spans="1:11" ht="15">
      <c r="A71" s="1">
        <v>61</v>
      </c>
      <c r="B71" s="76" t="s">
        <v>12</v>
      </c>
      <c r="C71" s="77"/>
      <c r="D71" s="77"/>
      <c r="E71" s="77"/>
      <c r="F71" s="77"/>
      <c r="G71" s="77"/>
      <c r="H71" s="77"/>
      <c r="I71" s="77"/>
      <c r="J71" s="77"/>
      <c r="K71" s="77"/>
    </row>
    <row r="72" spans="1:11" ht="31.5" customHeight="1">
      <c r="A72" s="1">
        <v>62</v>
      </c>
      <c r="B72" s="23" t="s">
        <v>185</v>
      </c>
      <c r="C72" s="41">
        <f>C75+C78+C81+C84</f>
        <v>8286425</v>
      </c>
      <c r="D72" s="41">
        <f aca="true" t="shared" si="37" ref="D72:J72">D75+D78+D81+D84</f>
        <v>982300</v>
      </c>
      <c r="E72" s="41">
        <f t="shared" si="37"/>
        <v>1068100</v>
      </c>
      <c r="F72" s="41">
        <f t="shared" si="37"/>
        <v>1116165</v>
      </c>
      <c r="G72" s="41">
        <f t="shared" si="37"/>
        <v>1164160</v>
      </c>
      <c r="H72" s="41">
        <f t="shared" si="37"/>
        <v>1254800</v>
      </c>
      <c r="I72" s="41">
        <f t="shared" si="37"/>
        <v>1317500</v>
      </c>
      <c r="J72" s="41">
        <f t="shared" si="37"/>
        <v>1383400</v>
      </c>
      <c r="K72" s="49" t="s">
        <v>14</v>
      </c>
    </row>
    <row r="73" spans="1:11" ht="15">
      <c r="A73" s="1">
        <v>63</v>
      </c>
      <c r="B73" s="23" t="s">
        <v>11</v>
      </c>
      <c r="C73" s="41">
        <f>C76+C79+C82+C85</f>
        <v>8286425</v>
      </c>
      <c r="D73" s="41">
        <f aca="true" t="shared" si="38" ref="D73:J73">D76+D79+D82+D85</f>
        <v>982300</v>
      </c>
      <c r="E73" s="41">
        <f t="shared" si="38"/>
        <v>1068100</v>
      </c>
      <c r="F73" s="41">
        <f t="shared" si="38"/>
        <v>1116165</v>
      </c>
      <c r="G73" s="41">
        <f t="shared" si="38"/>
        <v>1164160</v>
      </c>
      <c r="H73" s="41">
        <f t="shared" si="38"/>
        <v>1254800</v>
      </c>
      <c r="I73" s="41">
        <f t="shared" si="38"/>
        <v>1317500</v>
      </c>
      <c r="J73" s="41">
        <f t="shared" si="38"/>
        <v>1383400</v>
      </c>
      <c r="K73" s="49" t="s">
        <v>14</v>
      </c>
    </row>
    <row r="74" spans="1:11" ht="15">
      <c r="A74" s="1">
        <v>64</v>
      </c>
      <c r="B74" s="44" t="s">
        <v>116</v>
      </c>
      <c r="C74" s="41"/>
      <c r="D74" s="41"/>
      <c r="E74" s="41"/>
      <c r="F74" s="41"/>
      <c r="G74" s="41"/>
      <c r="H74" s="41"/>
      <c r="I74" s="41"/>
      <c r="J74" s="41"/>
      <c r="K74" s="49"/>
    </row>
    <row r="75" spans="1:11" ht="48" customHeight="1">
      <c r="A75" s="1">
        <v>65</v>
      </c>
      <c r="B75" s="23" t="s">
        <v>103</v>
      </c>
      <c r="C75" s="41">
        <f>C76</f>
        <v>4439325</v>
      </c>
      <c r="D75" s="41">
        <f aca="true" t="shared" si="39" ref="D75:J75">D76</f>
        <v>500000</v>
      </c>
      <c r="E75" s="41">
        <f t="shared" si="39"/>
        <v>548100</v>
      </c>
      <c r="F75" s="41">
        <f t="shared" si="39"/>
        <v>986165</v>
      </c>
      <c r="G75" s="41">
        <f t="shared" si="39"/>
        <v>834160</v>
      </c>
      <c r="H75" s="41">
        <f t="shared" si="39"/>
        <v>300000</v>
      </c>
      <c r="I75" s="41">
        <f t="shared" si="39"/>
        <v>657500</v>
      </c>
      <c r="J75" s="41">
        <f t="shared" si="39"/>
        <v>613400</v>
      </c>
      <c r="K75" s="49"/>
    </row>
    <row r="76" spans="1:11" ht="15">
      <c r="A76" s="1">
        <v>66</v>
      </c>
      <c r="B76" s="23" t="s">
        <v>3</v>
      </c>
      <c r="C76" s="41">
        <f>SUM(D76:J76)</f>
        <v>4439325</v>
      </c>
      <c r="D76" s="41">
        <v>500000</v>
      </c>
      <c r="E76" s="41">
        <v>548100</v>
      </c>
      <c r="F76" s="41">
        <v>986165</v>
      </c>
      <c r="G76" s="41">
        <v>834160</v>
      </c>
      <c r="H76" s="41">
        <v>300000</v>
      </c>
      <c r="I76" s="41">
        <v>657500</v>
      </c>
      <c r="J76" s="41">
        <v>613400</v>
      </c>
      <c r="K76" s="49"/>
    </row>
    <row r="77" spans="1:11" ht="15">
      <c r="A77" s="1">
        <v>67</v>
      </c>
      <c r="B77" s="44" t="s">
        <v>117</v>
      </c>
      <c r="C77" s="41"/>
      <c r="D77" s="41"/>
      <c r="E77" s="41"/>
      <c r="F77" s="41"/>
      <c r="G77" s="41"/>
      <c r="H77" s="41"/>
      <c r="I77" s="41"/>
      <c r="J77" s="41"/>
      <c r="K77" s="49"/>
    </row>
    <row r="78" spans="1:11" ht="29.25" customHeight="1">
      <c r="A78" s="1">
        <v>68</v>
      </c>
      <c r="B78" s="23" t="s">
        <v>104</v>
      </c>
      <c r="C78" s="41">
        <f>C79</f>
        <v>1342300</v>
      </c>
      <c r="D78" s="41">
        <f aca="true" t="shared" si="40" ref="D78:J78">D79</f>
        <v>322300</v>
      </c>
      <c r="E78" s="41">
        <f t="shared" si="40"/>
        <v>0</v>
      </c>
      <c r="F78" s="41">
        <f t="shared" si="40"/>
        <v>0</v>
      </c>
      <c r="G78" s="41">
        <f t="shared" si="40"/>
        <v>200000</v>
      </c>
      <c r="H78" s="41">
        <f t="shared" si="40"/>
        <v>0</v>
      </c>
      <c r="I78" s="41">
        <f t="shared" si="40"/>
        <v>400000</v>
      </c>
      <c r="J78" s="41">
        <f t="shared" si="40"/>
        <v>420000</v>
      </c>
      <c r="K78" s="49"/>
    </row>
    <row r="79" spans="1:11" ht="15">
      <c r="A79" s="1">
        <v>69</v>
      </c>
      <c r="B79" s="23" t="s">
        <v>3</v>
      </c>
      <c r="C79" s="41">
        <f>SUM(D79:J79)</f>
        <v>1342300</v>
      </c>
      <c r="D79" s="41">
        <v>322300</v>
      </c>
      <c r="E79" s="41">
        <v>0</v>
      </c>
      <c r="F79" s="41">
        <v>0</v>
      </c>
      <c r="G79" s="41">
        <v>200000</v>
      </c>
      <c r="H79" s="41">
        <v>0</v>
      </c>
      <c r="I79" s="41">
        <v>400000</v>
      </c>
      <c r="J79" s="41">
        <v>420000</v>
      </c>
      <c r="K79" s="49"/>
    </row>
    <row r="80" spans="1:11" ht="15">
      <c r="A80" s="1">
        <v>70</v>
      </c>
      <c r="B80" s="44" t="s">
        <v>119</v>
      </c>
      <c r="C80" s="41"/>
      <c r="D80" s="41"/>
      <c r="E80" s="41"/>
      <c r="F80" s="41"/>
      <c r="G80" s="41"/>
      <c r="H80" s="41"/>
      <c r="I80" s="41"/>
      <c r="J80" s="41"/>
      <c r="K80" s="49"/>
    </row>
    <row r="81" spans="1:11" ht="48.75" customHeight="1">
      <c r="A81" s="1">
        <v>71</v>
      </c>
      <c r="B81" s="23" t="s">
        <v>105</v>
      </c>
      <c r="C81" s="41">
        <f>C82</f>
        <v>2054800</v>
      </c>
      <c r="D81" s="41">
        <f aca="true" t="shared" si="41" ref="D81:J81">D82</f>
        <v>160000</v>
      </c>
      <c r="E81" s="41">
        <v>520000</v>
      </c>
      <c r="F81" s="41">
        <f t="shared" si="41"/>
        <v>130000</v>
      </c>
      <c r="G81" s="41">
        <f t="shared" si="41"/>
        <v>130000</v>
      </c>
      <c r="H81" s="41">
        <f t="shared" si="41"/>
        <v>604800</v>
      </c>
      <c r="I81" s="41">
        <f t="shared" si="41"/>
        <v>260000</v>
      </c>
      <c r="J81" s="41">
        <f t="shared" si="41"/>
        <v>250000</v>
      </c>
      <c r="K81" s="49"/>
    </row>
    <row r="82" spans="1:11" ht="15">
      <c r="A82" s="1">
        <v>72</v>
      </c>
      <c r="B82" s="23" t="s">
        <v>3</v>
      </c>
      <c r="C82" s="41">
        <f>SUM(D82:J82)</f>
        <v>2054800</v>
      </c>
      <c r="D82" s="41">
        <v>160000</v>
      </c>
      <c r="E82" s="41">
        <v>520000</v>
      </c>
      <c r="F82" s="41">
        <v>130000</v>
      </c>
      <c r="G82" s="41">
        <v>130000</v>
      </c>
      <c r="H82" s="41">
        <v>604800</v>
      </c>
      <c r="I82" s="41">
        <v>260000</v>
      </c>
      <c r="J82" s="41">
        <v>250000</v>
      </c>
      <c r="K82" s="45"/>
    </row>
    <row r="83" spans="1:11" ht="15">
      <c r="A83" s="1">
        <v>73</v>
      </c>
      <c r="B83" s="44" t="s">
        <v>121</v>
      </c>
      <c r="C83" s="41"/>
      <c r="D83" s="41"/>
      <c r="E83" s="41"/>
      <c r="F83" s="41"/>
      <c r="G83" s="41"/>
      <c r="H83" s="41"/>
      <c r="I83" s="41"/>
      <c r="J83" s="41"/>
      <c r="K83" s="45"/>
    </row>
    <row r="84" spans="1:11" ht="46.5" customHeight="1">
      <c r="A84" s="1">
        <v>74</v>
      </c>
      <c r="B84" s="23" t="s">
        <v>106</v>
      </c>
      <c r="C84" s="41">
        <f>C85</f>
        <v>450000</v>
      </c>
      <c r="D84" s="41">
        <f aca="true" t="shared" si="42" ref="D84:J84">D85</f>
        <v>0</v>
      </c>
      <c r="E84" s="41">
        <v>0</v>
      </c>
      <c r="F84" s="41">
        <f t="shared" si="42"/>
        <v>0</v>
      </c>
      <c r="G84" s="41">
        <v>0</v>
      </c>
      <c r="H84" s="41">
        <f t="shared" si="42"/>
        <v>350000</v>
      </c>
      <c r="I84" s="41">
        <f t="shared" si="42"/>
        <v>0</v>
      </c>
      <c r="J84" s="41">
        <f t="shared" si="42"/>
        <v>100000</v>
      </c>
      <c r="K84" s="45"/>
    </row>
    <row r="85" spans="1:11" ht="15">
      <c r="A85" s="1">
        <v>75</v>
      </c>
      <c r="B85" s="23" t="s">
        <v>3</v>
      </c>
      <c r="C85" s="41">
        <f>SUM(D85:J85)</f>
        <v>450000</v>
      </c>
      <c r="D85" s="41">
        <v>0</v>
      </c>
      <c r="E85" s="41">
        <v>0</v>
      </c>
      <c r="F85" s="41">
        <v>0</v>
      </c>
      <c r="G85" s="41">
        <v>0</v>
      </c>
      <c r="H85" s="41">
        <v>350000</v>
      </c>
      <c r="I85" s="41">
        <v>0</v>
      </c>
      <c r="J85" s="41">
        <v>100000</v>
      </c>
      <c r="K85" s="45"/>
    </row>
    <row r="86" spans="1:12" ht="22.5" customHeight="1">
      <c r="A86" s="1">
        <v>76</v>
      </c>
      <c r="B86" s="76" t="s">
        <v>310</v>
      </c>
      <c r="C86" s="77"/>
      <c r="D86" s="77"/>
      <c r="E86" s="77"/>
      <c r="F86" s="77"/>
      <c r="G86" s="77"/>
      <c r="H86" s="77"/>
      <c r="I86" s="77"/>
      <c r="J86" s="77"/>
      <c r="K86" s="77"/>
      <c r="L86" s="25"/>
    </row>
    <row r="87" spans="1:11" ht="32.25" customHeight="1">
      <c r="A87" s="1">
        <v>77</v>
      </c>
      <c r="B87" s="50" t="s">
        <v>162</v>
      </c>
      <c r="C87" s="41">
        <f>C90</f>
        <v>2256604</v>
      </c>
      <c r="D87" s="41">
        <f aca="true" t="shared" si="43" ref="D87:J87">D90</f>
        <v>279000</v>
      </c>
      <c r="E87" s="41">
        <f t="shared" si="43"/>
        <v>289800</v>
      </c>
      <c r="F87" s="41">
        <f t="shared" si="43"/>
        <v>302841</v>
      </c>
      <c r="G87" s="41">
        <f t="shared" si="43"/>
        <v>315863</v>
      </c>
      <c r="H87" s="41">
        <f t="shared" si="43"/>
        <v>339100</v>
      </c>
      <c r="I87" s="41">
        <f t="shared" si="43"/>
        <v>356100</v>
      </c>
      <c r="J87" s="41">
        <f t="shared" si="43"/>
        <v>373900</v>
      </c>
      <c r="K87" s="51" t="s">
        <v>13</v>
      </c>
    </row>
    <row r="88" spans="1:11" ht="15">
      <c r="A88" s="1">
        <v>78</v>
      </c>
      <c r="B88" s="52" t="s">
        <v>11</v>
      </c>
      <c r="C88" s="41">
        <f>C91</f>
        <v>2256604</v>
      </c>
      <c r="D88" s="41">
        <f aca="true" t="shared" si="44" ref="D88:J88">D91</f>
        <v>279000</v>
      </c>
      <c r="E88" s="41">
        <f t="shared" si="44"/>
        <v>289800</v>
      </c>
      <c r="F88" s="41">
        <f t="shared" si="44"/>
        <v>302841</v>
      </c>
      <c r="G88" s="41">
        <f t="shared" si="44"/>
        <v>315863</v>
      </c>
      <c r="H88" s="41">
        <f t="shared" si="44"/>
        <v>339100</v>
      </c>
      <c r="I88" s="41">
        <f t="shared" si="44"/>
        <v>356100</v>
      </c>
      <c r="J88" s="41">
        <f t="shared" si="44"/>
        <v>373900</v>
      </c>
      <c r="K88" s="51" t="s">
        <v>13</v>
      </c>
    </row>
    <row r="89" spans="1:11" ht="15">
      <c r="A89" s="1">
        <v>79</v>
      </c>
      <c r="B89" s="92" t="s">
        <v>12</v>
      </c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30" customHeight="1">
      <c r="A90" s="1">
        <v>80</v>
      </c>
      <c r="B90" s="52" t="s">
        <v>107</v>
      </c>
      <c r="C90" s="41">
        <f>C91</f>
        <v>2256604</v>
      </c>
      <c r="D90" s="41">
        <f aca="true" t="shared" si="45" ref="D90:J90">D91</f>
        <v>279000</v>
      </c>
      <c r="E90" s="41">
        <f t="shared" si="45"/>
        <v>289800</v>
      </c>
      <c r="F90" s="41">
        <f t="shared" si="45"/>
        <v>302841</v>
      </c>
      <c r="G90" s="41">
        <f t="shared" si="45"/>
        <v>315863</v>
      </c>
      <c r="H90" s="41">
        <f t="shared" si="45"/>
        <v>339100</v>
      </c>
      <c r="I90" s="41">
        <f t="shared" si="45"/>
        <v>356100</v>
      </c>
      <c r="J90" s="41">
        <f t="shared" si="45"/>
        <v>373900</v>
      </c>
      <c r="K90" s="51" t="s">
        <v>13</v>
      </c>
    </row>
    <row r="91" spans="1:11" ht="15">
      <c r="A91" s="1">
        <v>81</v>
      </c>
      <c r="B91" s="52" t="s">
        <v>11</v>
      </c>
      <c r="C91" s="41">
        <f>C94</f>
        <v>2256604</v>
      </c>
      <c r="D91" s="41">
        <f aca="true" t="shared" si="46" ref="D91:J91">D94</f>
        <v>279000</v>
      </c>
      <c r="E91" s="41">
        <f t="shared" si="46"/>
        <v>289800</v>
      </c>
      <c r="F91" s="41">
        <f t="shared" si="46"/>
        <v>302841</v>
      </c>
      <c r="G91" s="41">
        <f t="shared" si="46"/>
        <v>315863</v>
      </c>
      <c r="H91" s="41">
        <f t="shared" si="46"/>
        <v>339100</v>
      </c>
      <c r="I91" s="41">
        <f t="shared" si="46"/>
        <v>356100</v>
      </c>
      <c r="J91" s="41">
        <f t="shared" si="46"/>
        <v>373900</v>
      </c>
      <c r="K91" s="51" t="s">
        <v>13</v>
      </c>
    </row>
    <row r="92" spans="1:11" ht="15">
      <c r="A92" s="1">
        <v>82</v>
      </c>
      <c r="B92" s="50" t="s">
        <v>116</v>
      </c>
      <c r="C92" s="41"/>
      <c r="D92" s="41"/>
      <c r="E92" s="41"/>
      <c r="F92" s="41"/>
      <c r="G92" s="41"/>
      <c r="H92" s="41"/>
      <c r="I92" s="41"/>
      <c r="J92" s="41"/>
      <c r="K92" s="51"/>
    </row>
    <row r="93" spans="1:11" ht="81.6" customHeight="1">
      <c r="A93" s="1">
        <v>83</v>
      </c>
      <c r="B93" s="53" t="s">
        <v>15</v>
      </c>
      <c r="C93" s="41">
        <f>C94</f>
        <v>2256604</v>
      </c>
      <c r="D93" s="41">
        <f aca="true" t="shared" si="47" ref="D93:J93">D94</f>
        <v>279000</v>
      </c>
      <c r="E93" s="41">
        <f t="shared" si="47"/>
        <v>289800</v>
      </c>
      <c r="F93" s="41">
        <f t="shared" si="47"/>
        <v>302841</v>
      </c>
      <c r="G93" s="41">
        <f t="shared" si="47"/>
        <v>315863</v>
      </c>
      <c r="H93" s="41">
        <f t="shared" si="47"/>
        <v>339100</v>
      </c>
      <c r="I93" s="41">
        <f t="shared" si="47"/>
        <v>356100</v>
      </c>
      <c r="J93" s="41">
        <f t="shared" si="47"/>
        <v>373900</v>
      </c>
      <c r="K93" s="51"/>
    </row>
    <row r="94" spans="1:11" ht="15">
      <c r="A94" s="1">
        <v>84</v>
      </c>
      <c r="B94" s="53" t="s">
        <v>11</v>
      </c>
      <c r="C94" s="41">
        <f>SUM(D94:J94)</f>
        <v>2256604</v>
      </c>
      <c r="D94" s="41">
        <v>279000</v>
      </c>
      <c r="E94" s="41">
        <v>289800</v>
      </c>
      <c r="F94" s="41">
        <v>302841</v>
      </c>
      <c r="G94" s="41">
        <v>315863</v>
      </c>
      <c r="H94" s="41">
        <v>339100</v>
      </c>
      <c r="I94" s="41">
        <v>356100</v>
      </c>
      <c r="J94" s="41">
        <v>373900</v>
      </c>
      <c r="K94" s="51"/>
    </row>
    <row r="95" spans="1:11" ht="35.25" customHeight="1">
      <c r="A95" s="1">
        <v>85</v>
      </c>
      <c r="B95" s="92" t="s">
        <v>16</v>
      </c>
      <c r="C95" s="85"/>
      <c r="D95" s="85"/>
      <c r="E95" s="85"/>
      <c r="F95" s="85"/>
      <c r="G95" s="85"/>
      <c r="H95" s="85"/>
      <c r="I95" s="85"/>
      <c r="J95" s="85"/>
      <c r="K95" s="85"/>
    </row>
    <row r="96" spans="1:11" ht="28.5" customHeight="1">
      <c r="A96" s="1">
        <v>86</v>
      </c>
      <c r="B96" s="50" t="s">
        <v>181</v>
      </c>
      <c r="C96" s="41">
        <f>C99</f>
        <v>5806028</v>
      </c>
      <c r="D96" s="41">
        <f aca="true" t="shared" si="48" ref="D96:J96">D99</f>
        <v>681900</v>
      </c>
      <c r="E96" s="41">
        <f t="shared" si="48"/>
        <v>513100</v>
      </c>
      <c r="F96" s="41">
        <f t="shared" si="48"/>
        <v>645540</v>
      </c>
      <c r="G96" s="41">
        <f t="shared" si="48"/>
        <v>777788</v>
      </c>
      <c r="H96" s="41">
        <f t="shared" si="48"/>
        <v>1011200</v>
      </c>
      <c r="I96" s="41">
        <f t="shared" si="48"/>
        <v>1061700</v>
      </c>
      <c r="J96" s="41">
        <f t="shared" si="48"/>
        <v>1114800</v>
      </c>
      <c r="K96" s="51"/>
    </row>
    <row r="97" spans="1:11" ht="15">
      <c r="A97" s="1">
        <v>87</v>
      </c>
      <c r="B97" s="52" t="s">
        <v>11</v>
      </c>
      <c r="C97" s="41">
        <f>C100</f>
        <v>5806028</v>
      </c>
      <c r="D97" s="41">
        <f aca="true" t="shared" si="49" ref="D97:J97">D100</f>
        <v>681900</v>
      </c>
      <c r="E97" s="41">
        <f t="shared" si="49"/>
        <v>513100</v>
      </c>
      <c r="F97" s="41">
        <f t="shared" si="49"/>
        <v>645540</v>
      </c>
      <c r="G97" s="41">
        <f t="shared" si="49"/>
        <v>777788</v>
      </c>
      <c r="H97" s="41">
        <f t="shared" si="49"/>
        <v>1011200</v>
      </c>
      <c r="I97" s="41">
        <f t="shared" si="49"/>
        <v>1061700</v>
      </c>
      <c r="J97" s="41">
        <f t="shared" si="49"/>
        <v>1114800</v>
      </c>
      <c r="K97" s="51"/>
    </row>
    <row r="98" spans="1:11" ht="15">
      <c r="A98" s="1">
        <v>88</v>
      </c>
      <c r="B98" s="92" t="s">
        <v>12</v>
      </c>
      <c r="C98" s="93"/>
      <c r="D98" s="93"/>
      <c r="E98" s="93"/>
      <c r="F98" s="93"/>
      <c r="G98" s="93"/>
      <c r="H98" s="93"/>
      <c r="I98" s="93"/>
      <c r="J98" s="93"/>
      <c r="K98" s="93"/>
    </row>
    <row r="99" spans="1:11" ht="33.75" customHeight="1">
      <c r="A99" s="1">
        <v>89</v>
      </c>
      <c r="B99" s="52" t="s">
        <v>163</v>
      </c>
      <c r="C99" s="41">
        <f>C100</f>
        <v>5806028</v>
      </c>
      <c r="D99" s="41">
        <f aca="true" t="shared" si="50" ref="D99:J99">D100</f>
        <v>681900</v>
      </c>
      <c r="E99" s="41">
        <f t="shared" si="50"/>
        <v>513100</v>
      </c>
      <c r="F99" s="41">
        <f t="shared" si="50"/>
        <v>645540</v>
      </c>
      <c r="G99" s="41">
        <f t="shared" si="50"/>
        <v>777788</v>
      </c>
      <c r="H99" s="41">
        <f t="shared" si="50"/>
        <v>1011200</v>
      </c>
      <c r="I99" s="41">
        <f t="shared" si="50"/>
        <v>1061700</v>
      </c>
      <c r="J99" s="41">
        <f t="shared" si="50"/>
        <v>1114800</v>
      </c>
      <c r="K99" s="51"/>
    </row>
    <row r="100" spans="1:11" ht="15">
      <c r="A100" s="1">
        <v>90</v>
      </c>
      <c r="B100" s="52" t="s">
        <v>11</v>
      </c>
      <c r="C100" s="41">
        <f>C103+C106+C109+C112+C115+C118</f>
        <v>5806028</v>
      </c>
      <c r="D100" s="41">
        <f aca="true" t="shared" si="51" ref="D100:J100">D103+D106+D109+D112+D115+D118</f>
        <v>681900</v>
      </c>
      <c r="E100" s="41">
        <f t="shared" si="51"/>
        <v>513100</v>
      </c>
      <c r="F100" s="41">
        <f t="shared" si="51"/>
        <v>645540</v>
      </c>
      <c r="G100" s="41">
        <f t="shared" si="51"/>
        <v>777788</v>
      </c>
      <c r="H100" s="41">
        <f t="shared" si="51"/>
        <v>1011200</v>
      </c>
      <c r="I100" s="41">
        <f t="shared" si="51"/>
        <v>1061700</v>
      </c>
      <c r="J100" s="41">
        <f t="shared" si="51"/>
        <v>1114800</v>
      </c>
      <c r="K100" s="51"/>
    </row>
    <row r="101" spans="1:11" ht="15">
      <c r="A101" s="1">
        <v>91</v>
      </c>
      <c r="B101" s="50" t="s">
        <v>116</v>
      </c>
      <c r="C101" s="41"/>
      <c r="D101" s="41"/>
      <c r="E101" s="41"/>
      <c r="F101" s="41"/>
      <c r="G101" s="41"/>
      <c r="H101" s="41"/>
      <c r="I101" s="41"/>
      <c r="J101" s="41"/>
      <c r="K101" s="51"/>
    </row>
    <row r="102" spans="1:11" ht="60" customHeight="1">
      <c r="A102" s="1">
        <v>92</v>
      </c>
      <c r="B102" s="52" t="s">
        <v>108</v>
      </c>
      <c r="C102" s="41">
        <f>C103</f>
        <v>3559640</v>
      </c>
      <c r="D102" s="41">
        <f aca="true" t="shared" si="52" ref="D102:J102">D103</f>
        <v>150000</v>
      </c>
      <c r="E102" s="41">
        <f t="shared" si="52"/>
        <v>205000</v>
      </c>
      <c r="F102" s="41">
        <f t="shared" si="52"/>
        <v>436100</v>
      </c>
      <c r="G102" s="41">
        <f t="shared" si="52"/>
        <v>568540</v>
      </c>
      <c r="H102" s="41">
        <f t="shared" si="52"/>
        <v>700000</v>
      </c>
      <c r="I102" s="41">
        <f t="shared" si="52"/>
        <v>700000</v>
      </c>
      <c r="J102" s="41">
        <f t="shared" si="52"/>
        <v>800000</v>
      </c>
      <c r="K102" s="51"/>
    </row>
    <row r="103" spans="1:11" ht="15">
      <c r="A103" s="1">
        <v>93</v>
      </c>
      <c r="B103" s="52" t="s">
        <v>3</v>
      </c>
      <c r="C103" s="41">
        <f>SUM(D103:J103)</f>
        <v>3559640</v>
      </c>
      <c r="D103" s="41">
        <v>150000</v>
      </c>
      <c r="E103" s="41">
        <v>205000</v>
      </c>
      <c r="F103" s="41">
        <v>436100</v>
      </c>
      <c r="G103" s="41">
        <v>568540</v>
      </c>
      <c r="H103" s="41">
        <v>700000</v>
      </c>
      <c r="I103" s="41">
        <v>700000</v>
      </c>
      <c r="J103" s="41">
        <v>800000</v>
      </c>
      <c r="K103" s="51"/>
    </row>
    <row r="104" spans="1:11" ht="15">
      <c r="A104" s="1">
        <v>94</v>
      </c>
      <c r="B104" s="50" t="s">
        <v>117</v>
      </c>
      <c r="C104" s="41"/>
      <c r="D104" s="41"/>
      <c r="E104" s="41"/>
      <c r="F104" s="41"/>
      <c r="G104" s="41"/>
      <c r="H104" s="41"/>
      <c r="I104" s="41"/>
      <c r="J104" s="41"/>
      <c r="K104" s="51"/>
    </row>
    <row r="105" spans="1:11" ht="60.75" customHeight="1">
      <c r="A105" s="1">
        <v>95</v>
      </c>
      <c r="B105" s="52" t="s">
        <v>122</v>
      </c>
      <c r="C105" s="41">
        <f>C106</f>
        <v>452600</v>
      </c>
      <c r="D105" s="41">
        <v>79900</v>
      </c>
      <c r="E105" s="41">
        <f aca="true" t="shared" si="53" ref="E105:J105">E106</f>
        <v>0</v>
      </c>
      <c r="F105" s="41">
        <f t="shared" si="53"/>
        <v>0</v>
      </c>
      <c r="G105" s="41">
        <f t="shared" si="53"/>
        <v>0</v>
      </c>
      <c r="H105" s="41">
        <f t="shared" si="53"/>
        <v>56200</v>
      </c>
      <c r="I105" s="41">
        <f t="shared" si="53"/>
        <v>156700</v>
      </c>
      <c r="J105" s="41">
        <f t="shared" si="53"/>
        <v>159800</v>
      </c>
      <c r="K105" s="51"/>
    </row>
    <row r="106" spans="1:11" ht="15">
      <c r="A106" s="1">
        <v>96</v>
      </c>
      <c r="B106" s="52" t="s">
        <v>3</v>
      </c>
      <c r="C106" s="41">
        <f>SUM(D106:J106)</f>
        <v>452600</v>
      </c>
      <c r="D106" s="41">
        <v>79900</v>
      </c>
      <c r="E106" s="41">
        <v>0</v>
      </c>
      <c r="F106" s="41">
        <v>0</v>
      </c>
      <c r="G106" s="41">
        <v>0</v>
      </c>
      <c r="H106" s="41">
        <v>56200</v>
      </c>
      <c r="I106" s="41">
        <v>156700</v>
      </c>
      <c r="J106" s="41">
        <v>159800</v>
      </c>
      <c r="K106" s="51"/>
    </row>
    <row r="107" spans="1:11" ht="15">
      <c r="A107" s="1">
        <v>97</v>
      </c>
      <c r="B107" s="50" t="s">
        <v>119</v>
      </c>
      <c r="C107" s="41"/>
      <c r="D107" s="41"/>
      <c r="E107" s="41"/>
      <c r="F107" s="41"/>
      <c r="G107" s="41"/>
      <c r="H107" s="41"/>
      <c r="I107" s="41"/>
      <c r="J107" s="41"/>
      <c r="K107" s="51"/>
    </row>
    <row r="108" spans="1:11" ht="89.25" customHeight="1">
      <c r="A108" s="1">
        <v>98</v>
      </c>
      <c r="B108" s="52" t="s">
        <v>109</v>
      </c>
      <c r="C108" s="41">
        <f>C109</f>
        <v>1166788</v>
      </c>
      <c r="D108" s="41">
        <f aca="true" t="shared" si="54" ref="D108:J108">D109</f>
        <v>70000</v>
      </c>
      <c r="E108" s="41">
        <f t="shared" si="54"/>
        <v>308100</v>
      </c>
      <c r="F108" s="41">
        <f t="shared" si="54"/>
        <v>209440</v>
      </c>
      <c r="G108" s="41">
        <f t="shared" si="54"/>
        <v>209248</v>
      </c>
      <c r="H108" s="41">
        <f t="shared" si="54"/>
        <v>140000</v>
      </c>
      <c r="I108" s="41">
        <f t="shared" si="54"/>
        <v>140000</v>
      </c>
      <c r="J108" s="41">
        <f t="shared" si="54"/>
        <v>90000</v>
      </c>
      <c r="K108" s="51"/>
    </row>
    <row r="109" spans="1:11" ht="15">
      <c r="A109" s="1">
        <v>99</v>
      </c>
      <c r="B109" s="52" t="s">
        <v>3</v>
      </c>
      <c r="C109" s="41">
        <f>SUM(D109:J109)</f>
        <v>1166788</v>
      </c>
      <c r="D109" s="41">
        <v>70000</v>
      </c>
      <c r="E109" s="41">
        <v>308100</v>
      </c>
      <c r="F109" s="41">
        <v>209440</v>
      </c>
      <c r="G109" s="41">
        <v>209248</v>
      </c>
      <c r="H109" s="41">
        <v>140000</v>
      </c>
      <c r="I109" s="41">
        <v>140000</v>
      </c>
      <c r="J109" s="41">
        <v>90000</v>
      </c>
      <c r="K109" s="51"/>
    </row>
    <row r="110" spans="1:11" ht="15">
      <c r="A110" s="1">
        <v>100</v>
      </c>
      <c r="B110" s="50" t="s">
        <v>121</v>
      </c>
      <c r="C110" s="41"/>
      <c r="D110" s="41"/>
      <c r="E110" s="41"/>
      <c r="F110" s="41"/>
      <c r="G110" s="41"/>
      <c r="H110" s="41"/>
      <c r="I110" s="41"/>
      <c r="J110" s="41"/>
      <c r="K110" s="51"/>
    </row>
    <row r="111" spans="1:11" ht="78.75" customHeight="1">
      <c r="A111" s="1">
        <v>101</v>
      </c>
      <c r="B111" s="52" t="s">
        <v>110</v>
      </c>
      <c r="C111" s="41">
        <f>C112</f>
        <v>327000</v>
      </c>
      <c r="D111" s="41">
        <v>82000</v>
      </c>
      <c r="E111" s="41">
        <f aca="true" t="shared" si="55" ref="E111:J111">E112</f>
        <v>0</v>
      </c>
      <c r="F111" s="41">
        <f t="shared" si="55"/>
        <v>0</v>
      </c>
      <c r="G111" s="41">
        <f t="shared" si="55"/>
        <v>0</v>
      </c>
      <c r="H111" s="41">
        <f t="shared" si="55"/>
        <v>115000</v>
      </c>
      <c r="I111" s="41">
        <f t="shared" si="55"/>
        <v>65000</v>
      </c>
      <c r="J111" s="41">
        <f t="shared" si="55"/>
        <v>65000</v>
      </c>
      <c r="K111" s="51"/>
    </row>
    <row r="112" spans="1:11" ht="15">
      <c r="A112" s="1">
        <v>102</v>
      </c>
      <c r="B112" s="52" t="s">
        <v>3</v>
      </c>
      <c r="C112" s="41">
        <f>SUM(D112:J112)</f>
        <v>327000</v>
      </c>
      <c r="D112" s="41">
        <v>82000</v>
      </c>
      <c r="E112" s="41">
        <v>0</v>
      </c>
      <c r="F112" s="41">
        <v>0</v>
      </c>
      <c r="G112" s="41">
        <v>0</v>
      </c>
      <c r="H112" s="41">
        <v>115000</v>
      </c>
      <c r="I112" s="41">
        <v>65000</v>
      </c>
      <c r="J112" s="41">
        <v>65000</v>
      </c>
      <c r="K112" s="51"/>
    </row>
    <row r="113" spans="1:11" ht="15">
      <c r="A113" s="1">
        <v>103</v>
      </c>
      <c r="B113" s="50" t="s">
        <v>123</v>
      </c>
      <c r="C113" s="41"/>
      <c r="D113" s="41"/>
      <c r="E113" s="41"/>
      <c r="F113" s="41"/>
      <c r="G113" s="41"/>
      <c r="H113" s="41"/>
      <c r="I113" s="41"/>
      <c r="J113" s="41"/>
      <c r="K113" s="51"/>
    </row>
    <row r="114" spans="1:11" ht="47.25" customHeight="1">
      <c r="A114" s="1">
        <v>104</v>
      </c>
      <c r="B114" s="52" t="s">
        <v>17</v>
      </c>
      <c r="C114" s="41">
        <f>C115</f>
        <v>203157.99</v>
      </c>
      <c r="D114" s="41">
        <v>203157.99</v>
      </c>
      <c r="E114" s="41">
        <f aca="true" t="shared" si="56" ref="E114:J114">E115</f>
        <v>0</v>
      </c>
      <c r="F114" s="41">
        <f t="shared" si="56"/>
        <v>0</v>
      </c>
      <c r="G114" s="41">
        <f t="shared" si="56"/>
        <v>0</v>
      </c>
      <c r="H114" s="41">
        <f t="shared" si="56"/>
        <v>0</v>
      </c>
      <c r="I114" s="41">
        <f t="shared" si="56"/>
        <v>0</v>
      </c>
      <c r="J114" s="41">
        <f t="shared" si="56"/>
        <v>0</v>
      </c>
      <c r="K114" s="51"/>
    </row>
    <row r="115" spans="1:11" ht="15">
      <c r="A115" s="1">
        <v>105</v>
      </c>
      <c r="B115" s="52" t="s">
        <v>3</v>
      </c>
      <c r="C115" s="41">
        <f>D115</f>
        <v>203157.99</v>
      </c>
      <c r="D115" s="41">
        <v>203157.99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51"/>
    </row>
    <row r="116" spans="1:11" ht="15">
      <c r="A116" s="1">
        <v>106</v>
      </c>
      <c r="B116" s="50" t="s">
        <v>124</v>
      </c>
      <c r="C116" s="41"/>
      <c r="D116" s="41"/>
      <c r="E116" s="41"/>
      <c r="F116" s="41"/>
      <c r="G116" s="41"/>
      <c r="H116" s="41"/>
      <c r="I116" s="41"/>
      <c r="J116" s="41"/>
      <c r="K116" s="51"/>
    </row>
    <row r="117" spans="1:11" ht="47.25" customHeight="1">
      <c r="A117" s="1">
        <v>107</v>
      </c>
      <c r="B117" s="52" t="s">
        <v>18</v>
      </c>
      <c r="C117" s="41">
        <f>C118</f>
        <v>96842.01</v>
      </c>
      <c r="D117" s="41">
        <v>96842.01</v>
      </c>
      <c r="E117" s="41">
        <f aca="true" t="shared" si="57" ref="E117:J117">E118</f>
        <v>0</v>
      </c>
      <c r="F117" s="41">
        <f t="shared" si="57"/>
        <v>0</v>
      </c>
      <c r="G117" s="41">
        <f t="shared" si="57"/>
        <v>0</v>
      </c>
      <c r="H117" s="41">
        <f t="shared" si="57"/>
        <v>0</v>
      </c>
      <c r="I117" s="41">
        <f t="shared" si="57"/>
        <v>0</v>
      </c>
      <c r="J117" s="41">
        <f t="shared" si="57"/>
        <v>0</v>
      </c>
      <c r="K117" s="51"/>
    </row>
    <row r="118" spans="1:11" ht="15">
      <c r="A118" s="1">
        <v>108</v>
      </c>
      <c r="B118" s="52" t="s">
        <v>3</v>
      </c>
      <c r="C118" s="41">
        <f>D118</f>
        <v>96842.01</v>
      </c>
      <c r="D118" s="41">
        <v>96842.01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51"/>
    </row>
    <row r="119" spans="1:11" ht="15">
      <c r="A119" s="1">
        <v>109</v>
      </c>
      <c r="B119" s="92" t="s">
        <v>322</v>
      </c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1:11" ht="31.5" customHeight="1">
      <c r="A120" s="1">
        <v>110</v>
      </c>
      <c r="B120" s="50" t="s">
        <v>19</v>
      </c>
      <c r="C120" s="41">
        <f>C121</f>
        <v>2152103</v>
      </c>
      <c r="D120" s="41">
        <f aca="true" t="shared" si="58" ref="D120:J120">D121</f>
        <v>572000</v>
      </c>
      <c r="E120" s="41">
        <f t="shared" si="58"/>
        <v>376000</v>
      </c>
      <c r="F120" s="41">
        <f t="shared" si="58"/>
        <v>589380</v>
      </c>
      <c r="G120" s="41">
        <f t="shared" si="58"/>
        <v>614723</v>
      </c>
      <c r="H120" s="41">
        <f t="shared" si="58"/>
        <v>0</v>
      </c>
      <c r="I120" s="41">
        <f t="shared" si="58"/>
        <v>0</v>
      </c>
      <c r="J120" s="41">
        <f t="shared" si="58"/>
        <v>0</v>
      </c>
      <c r="K120" s="41" t="s">
        <v>7</v>
      </c>
    </row>
    <row r="121" spans="1:11" ht="20.25" customHeight="1">
      <c r="A121" s="1">
        <v>111</v>
      </c>
      <c r="B121" s="52" t="s">
        <v>20</v>
      </c>
      <c r="C121" s="41">
        <f>C124</f>
        <v>2152103</v>
      </c>
      <c r="D121" s="41">
        <f aca="true" t="shared" si="59" ref="D121:J121">D124</f>
        <v>572000</v>
      </c>
      <c r="E121" s="41">
        <f t="shared" si="59"/>
        <v>376000</v>
      </c>
      <c r="F121" s="41">
        <f t="shared" si="59"/>
        <v>589380</v>
      </c>
      <c r="G121" s="41">
        <f t="shared" si="59"/>
        <v>614723</v>
      </c>
      <c r="H121" s="41">
        <f t="shared" si="59"/>
        <v>0</v>
      </c>
      <c r="I121" s="41">
        <f t="shared" si="59"/>
        <v>0</v>
      </c>
      <c r="J121" s="41">
        <f t="shared" si="59"/>
        <v>0</v>
      </c>
      <c r="K121" s="41" t="s">
        <v>7</v>
      </c>
    </row>
    <row r="122" spans="1:11" ht="15">
      <c r="A122" s="1">
        <v>112</v>
      </c>
      <c r="B122" s="92" t="s">
        <v>12</v>
      </c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1:11" ht="30.75" customHeight="1">
      <c r="A123" s="1">
        <v>113</v>
      </c>
      <c r="B123" s="52" t="s">
        <v>111</v>
      </c>
      <c r="C123" s="41">
        <f>C124</f>
        <v>2152103</v>
      </c>
      <c r="D123" s="41">
        <f aca="true" t="shared" si="60" ref="D123:J123">D124</f>
        <v>572000</v>
      </c>
      <c r="E123" s="41">
        <f t="shared" si="60"/>
        <v>376000</v>
      </c>
      <c r="F123" s="41">
        <f t="shared" si="60"/>
        <v>589380</v>
      </c>
      <c r="G123" s="41">
        <f t="shared" si="60"/>
        <v>614723</v>
      </c>
      <c r="H123" s="41">
        <f t="shared" si="60"/>
        <v>0</v>
      </c>
      <c r="I123" s="41">
        <f t="shared" si="60"/>
        <v>0</v>
      </c>
      <c r="J123" s="41">
        <f t="shared" si="60"/>
        <v>0</v>
      </c>
      <c r="K123" s="54">
        <v>1</v>
      </c>
    </row>
    <row r="124" spans="1:11" ht="15">
      <c r="A124" s="1">
        <v>114</v>
      </c>
      <c r="B124" s="52" t="s">
        <v>11</v>
      </c>
      <c r="C124" s="41">
        <f>C127+C130+C133</f>
        <v>2152103</v>
      </c>
      <c r="D124" s="41">
        <f aca="true" t="shared" si="61" ref="D124:J124">D127+D130+D133</f>
        <v>572000</v>
      </c>
      <c r="E124" s="41">
        <f t="shared" si="61"/>
        <v>376000</v>
      </c>
      <c r="F124" s="41">
        <f t="shared" si="61"/>
        <v>589380</v>
      </c>
      <c r="G124" s="41">
        <f t="shared" si="61"/>
        <v>614723</v>
      </c>
      <c r="H124" s="41">
        <f t="shared" si="61"/>
        <v>0</v>
      </c>
      <c r="I124" s="41">
        <f t="shared" si="61"/>
        <v>0</v>
      </c>
      <c r="J124" s="41">
        <f t="shared" si="61"/>
        <v>0</v>
      </c>
      <c r="K124" s="41"/>
    </row>
    <row r="125" spans="1:11" ht="15">
      <c r="A125" s="1">
        <v>115</v>
      </c>
      <c r="B125" s="50" t="s">
        <v>116</v>
      </c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60" customHeight="1">
      <c r="A126" s="1">
        <v>116</v>
      </c>
      <c r="B126" s="39" t="s">
        <v>112</v>
      </c>
      <c r="C126" s="41">
        <f>C127</f>
        <v>344000</v>
      </c>
      <c r="D126" s="41">
        <f aca="true" t="shared" si="62" ref="D126:J126">D127</f>
        <v>344000</v>
      </c>
      <c r="E126" s="41">
        <f t="shared" si="62"/>
        <v>0</v>
      </c>
      <c r="F126" s="41">
        <f t="shared" si="62"/>
        <v>0</v>
      </c>
      <c r="G126" s="41">
        <f t="shared" si="62"/>
        <v>0</v>
      </c>
      <c r="H126" s="41">
        <f t="shared" si="62"/>
        <v>0</v>
      </c>
      <c r="I126" s="41">
        <f t="shared" si="62"/>
        <v>0</v>
      </c>
      <c r="J126" s="41">
        <f t="shared" si="62"/>
        <v>0</v>
      </c>
      <c r="K126" s="41"/>
    </row>
    <row r="127" spans="1:11" ht="15">
      <c r="A127" s="1">
        <v>117</v>
      </c>
      <c r="B127" s="52" t="s">
        <v>11</v>
      </c>
      <c r="C127" s="41">
        <f>SUM(D127:J128)</f>
        <v>344000</v>
      </c>
      <c r="D127" s="41">
        <v>344000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/>
    </row>
    <row r="128" spans="1:11" ht="15">
      <c r="A128" s="1">
        <v>118</v>
      </c>
      <c r="B128" s="50" t="s">
        <v>117</v>
      </c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33" customHeight="1">
      <c r="A129" s="1">
        <v>119</v>
      </c>
      <c r="B129" s="39" t="s">
        <v>113</v>
      </c>
      <c r="C129" s="41">
        <f>C130</f>
        <v>228000</v>
      </c>
      <c r="D129" s="41">
        <f aca="true" t="shared" si="63" ref="D129:J129">D130</f>
        <v>228000</v>
      </c>
      <c r="E129" s="41">
        <f t="shared" si="63"/>
        <v>0</v>
      </c>
      <c r="F129" s="41">
        <f t="shared" si="63"/>
        <v>0</v>
      </c>
      <c r="G129" s="41">
        <f t="shared" si="63"/>
        <v>0</v>
      </c>
      <c r="H129" s="41">
        <f t="shared" si="63"/>
        <v>0</v>
      </c>
      <c r="I129" s="41">
        <f t="shared" si="63"/>
        <v>0</v>
      </c>
      <c r="J129" s="41">
        <f t="shared" si="63"/>
        <v>0</v>
      </c>
      <c r="K129" s="41"/>
    </row>
    <row r="130" spans="1:11" ht="15">
      <c r="A130" s="1">
        <v>120</v>
      </c>
      <c r="B130" s="52" t="s">
        <v>11</v>
      </c>
      <c r="C130" s="41">
        <f>SUM(D130:J130)</f>
        <v>228000</v>
      </c>
      <c r="D130" s="41">
        <v>228000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/>
    </row>
    <row r="131" spans="1:11" ht="15">
      <c r="A131" s="1">
        <v>121</v>
      </c>
      <c r="B131" s="50" t="s">
        <v>119</v>
      </c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90">
      <c r="A132" s="1">
        <v>122</v>
      </c>
      <c r="B132" s="39" t="s">
        <v>346</v>
      </c>
      <c r="C132" s="41">
        <f>C133</f>
        <v>1580103</v>
      </c>
      <c r="D132" s="41">
        <f aca="true" t="shared" si="64" ref="D132:J132">D133</f>
        <v>0</v>
      </c>
      <c r="E132" s="41">
        <f t="shared" si="64"/>
        <v>376000</v>
      </c>
      <c r="F132" s="41">
        <f t="shared" si="64"/>
        <v>589380</v>
      </c>
      <c r="G132" s="41">
        <f t="shared" si="64"/>
        <v>614723</v>
      </c>
      <c r="H132" s="41">
        <f t="shared" si="64"/>
        <v>0</v>
      </c>
      <c r="I132" s="41">
        <f t="shared" si="64"/>
        <v>0</v>
      </c>
      <c r="J132" s="41">
        <f t="shared" si="64"/>
        <v>0</v>
      </c>
      <c r="K132" s="41"/>
    </row>
    <row r="133" spans="1:11" ht="15">
      <c r="A133" s="1">
        <v>123</v>
      </c>
      <c r="B133" s="52" t="s">
        <v>11</v>
      </c>
      <c r="C133" s="41">
        <f>D133+E133+F133+G133+H133+I133+J133</f>
        <v>1580103</v>
      </c>
      <c r="D133" s="41">
        <v>0</v>
      </c>
      <c r="E133" s="41">
        <v>376000</v>
      </c>
      <c r="F133" s="41">
        <v>589380</v>
      </c>
      <c r="G133" s="41">
        <v>614723</v>
      </c>
      <c r="H133" s="41">
        <v>0</v>
      </c>
      <c r="I133" s="41">
        <v>0</v>
      </c>
      <c r="J133" s="41">
        <v>0</v>
      </c>
      <c r="K133" s="41"/>
    </row>
    <row r="134" spans="1:11" ht="15">
      <c r="A134" s="1">
        <v>124</v>
      </c>
      <c r="B134" s="84" t="s">
        <v>321</v>
      </c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1:11" ht="29.25" customHeight="1">
      <c r="A135" s="1">
        <v>125</v>
      </c>
      <c r="B135" s="38" t="s">
        <v>21</v>
      </c>
      <c r="C135" s="34">
        <f>C139</f>
        <v>1873300</v>
      </c>
      <c r="D135" s="34">
        <f aca="true" t="shared" si="65" ref="D135:F135">D139</f>
        <v>1873300</v>
      </c>
      <c r="E135" s="34">
        <f t="shared" si="65"/>
        <v>0</v>
      </c>
      <c r="F135" s="34">
        <f t="shared" si="65"/>
        <v>0</v>
      </c>
      <c r="G135" s="34">
        <f aca="true" t="shared" si="66" ref="G135:J135">G139</f>
        <v>0</v>
      </c>
      <c r="H135" s="34">
        <f t="shared" si="66"/>
        <v>0</v>
      </c>
      <c r="I135" s="34">
        <f t="shared" si="66"/>
        <v>0</v>
      </c>
      <c r="J135" s="34">
        <f t="shared" si="66"/>
        <v>0</v>
      </c>
      <c r="K135" s="34" t="s">
        <v>22</v>
      </c>
    </row>
    <row r="136" spans="1:11" ht="15">
      <c r="A136" s="1">
        <v>126</v>
      </c>
      <c r="B136" s="39" t="s">
        <v>1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 t="s">
        <v>7</v>
      </c>
    </row>
    <row r="137" spans="1:11" ht="15">
      <c r="A137" s="1">
        <v>127</v>
      </c>
      <c r="B137" s="39" t="s">
        <v>10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 t="s">
        <v>22</v>
      </c>
    </row>
    <row r="138" spans="1:11" ht="15">
      <c r="A138" s="1">
        <v>128</v>
      </c>
      <c r="B138" s="39" t="s">
        <v>11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 t="s">
        <v>22</v>
      </c>
    </row>
    <row r="139" spans="1:11" ht="15">
      <c r="A139" s="1">
        <v>129</v>
      </c>
      <c r="B139" s="24" t="s">
        <v>23</v>
      </c>
      <c r="C139" s="34">
        <f>C151+C157</f>
        <v>1873300</v>
      </c>
      <c r="D139" s="34">
        <f aca="true" t="shared" si="67" ref="D139:F139">D151+D157</f>
        <v>1873300</v>
      </c>
      <c r="E139" s="34">
        <f t="shared" si="67"/>
        <v>0</v>
      </c>
      <c r="F139" s="34">
        <f t="shared" si="67"/>
        <v>0</v>
      </c>
      <c r="G139" s="34">
        <f aca="true" t="shared" si="68" ref="G139:J139">G151+G157</f>
        <v>0</v>
      </c>
      <c r="H139" s="34">
        <f t="shared" si="68"/>
        <v>0</v>
      </c>
      <c r="I139" s="34">
        <f t="shared" si="68"/>
        <v>0</v>
      </c>
      <c r="J139" s="34">
        <f t="shared" si="68"/>
        <v>0</v>
      </c>
      <c r="K139" s="30" t="s">
        <v>7</v>
      </c>
    </row>
    <row r="140" spans="1:11" ht="15">
      <c r="A140" s="1">
        <v>130</v>
      </c>
      <c r="B140" s="81" t="s">
        <v>24</v>
      </c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1:11" ht="31.5" customHeight="1">
      <c r="A141" s="1">
        <v>131</v>
      </c>
      <c r="B141" s="24" t="s">
        <v>25</v>
      </c>
      <c r="C141" s="34">
        <f>C145</f>
        <v>1873300</v>
      </c>
      <c r="D141" s="34">
        <f aca="true" t="shared" si="69" ref="D141:J141">D145</f>
        <v>1873300</v>
      </c>
      <c r="E141" s="34">
        <f t="shared" si="69"/>
        <v>0</v>
      </c>
      <c r="F141" s="34">
        <f t="shared" si="69"/>
        <v>0</v>
      </c>
      <c r="G141" s="34">
        <f t="shared" si="69"/>
        <v>0</v>
      </c>
      <c r="H141" s="34">
        <f t="shared" si="69"/>
        <v>0</v>
      </c>
      <c r="I141" s="34">
        <f t="shared" si="69"/>
        <v>0</v>
      </c>
      <c r="J141" s="34">
        <f t="shared" si="69"/>
        <v>0</v>
      </c>
      <c r="K141" s="30" t="s">
        <v>22</v>
      </c>
    </row>
    <row r="142" spans="1:11" ht="20.25" customHeight="1">
      <c r="A142" s="1">
        <v>132</v>
      </c>
      <c r="B142" s="24" t="s">
        <v>26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0" t="s">
        <v>7</v>
      </c>
    </row>
    <row r="143" spans="1:11" ht="15">
      <c r="A143" s="1">
        <v>133</v>
      </c>
      <c r="B143" s="24" t="s">
        <v>10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0" t="s">
        <v>22</v>
      </c>
    </row>
    <row r="144" spans="1:11" ht="15">
      <c r="A144" s="1">
        <v>134</v>
      </c>
      <c r="B144" s="24" t="s">
        <v>11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0" t="s">
        <v>22</v>
      </c>
    </row>
    <row r="145" spans="1:11" ht="19.5" customHeight="1">
      <c r="A145" s="1">
        <v>135</v>
      </c>
      <c r="B145" s="24" t="s">
        <v>27</v>
      </c>
      <c r="C145" s="34">
        <f>C151+C157</f>
        <v>1873300</v>
      </c>
      <c r="D145" s="34">
        <f aca="true" t="shared" si="70" ref="D145:J145">D151+D157</f>
        <v>1873300</v>
      </c>
      <c r="E145" s="34">
        <f t="shared" si="70"/>
        <v>0</v>
      </c>
      <c r="F145" s="34">
        <f t="shared" si="70"/>
        <v>0</v>
      </c>
      <c r="G145" s="34">
        <f t="shared" si="70"/>
        <v>0</v>
      </c>
      <c r="H145" s="34">
        <f t="shared" si="70"/>
        <v>0</v>
      </c>
      <c r="I145" s="34">
        <f t="shared" si="70"/>
        <v>0</v>
      </c>
      <c r="J145" s="34">
        <f t="shared" si="70"/>
        <v>0</v>
      </c>
      <c r="K145" s="30" t="s">
        <v>7</v>
      </c>
    </row>
    <row r="146" spans="1:11" ht="19.5" customHeight="1">
      <c r="A146" s="1">
        <v>136</v>
      </c>
      <c r="B146" s="40" t="s">
        <v>116</v>
      </c>
      <c r="C146" s="34"/>
      <c r="D146" s="34"/>
      <c r="E146" s="34"/>
      <c r="F146" s="34"/>
      <c r="G146" s="34"/>
      <c r="H146" s="34"/>
      <c r="I146" s="34"/>
      <c r="J146" s="34"/>
      <c r="K146" s="30"/>
    </row>
    <row r="147" spans="1:11" ht="32.25" customHeight="1">
      <c r="A147" s="1">
        <v>137</v>
      </c>
      <c r="B147" s="24" t="s">
        <v>125</v>
      </c>
      <c r="C147" s="34">
        <f>C151</f>
        <v>740510</v>
      </c>
      <c r="D147" s="34">
        <f aca="true" t="shared" si="71" ref="D147:J147">D151</f>
        <v>740510</v>
      </c>
      <c r="E147" s="34">
        <f t="shared" si="71"/>
        <v>0</v>
      </c>
      <c r="F147" s="34">
        <f t="shared" si="71"/>
        <v>0</v>
      </c>
      <c r="G147" s="34">
        <f t="shared" si="71"/>
        <v>0</v>
      </c>
      <c r="H147" s="34">
        <f t="shared" si="71"/>
        <v>0</v>
      </c>
      <c r="I147" s="34">
        <f t="shared" si="71"/>
        <v>0</v>
      </c>
      <c r="J147" s="34">
        <f t="shared" si="71"/>
        <v>0</v>
      </c>
      <c r="K147" s="30" t="s">
        <v>14</v>
      </c>
    </row>
    <row r="148" spans="1:11" ht="17.25" customHeight="1">
      <c r="A148" s="1">
        <v>138</v>
      </c>
      <c r="B148" s="24" t="s">
        <v>26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0" t="s">
        <v>14</v>
      </c>
    </row>
    <row r="149" spans="1:11" ht="15">
      <c r="A149" s="1">
        <v>139</v>
      </c>
      <c r="B149" s="24" t="s">
        <v>10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0" t="s">
        <v>14</v>
      </c>
    </row>
    <row r="150" spans="1:11" ht="15">
      <c r="A150" s="1">
        <v>140</v>
      </c>
      <c r="B150" s="24" t="s">
        <v>11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0" t="s">
        <v>14</v>
      </c>
    </row>
    <row r="151" spans="1:11" ht="21.75" customHeight="1">
      <c r="A151" s="1">
        <v>141</v>
      </c>
      <c r="B151" s="24" t="s">
        <v>27</v>
      </c>
      <c r="C151" s="34">
        <f>D151+E151+F151</f>
        <v>740510</v>
      </c>
      <c r="D151" s="34">
        <v>740510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0" t="s">
        <v>14</v>
      </c>
    </row>
    <row r="152" spans="1:11" ht="21" customHeight="1">
      <c r="A152" s="1">
        <v>142</v>
      </c>
      <c r="B152" s="40" t="s">
        <v>117</v>
      </c>
      <c r="C152" s="34"/>
      <c r="D152" s="34"/>
      <c r="E152" s="34"/>
      <c r="F152" s="34"/>
      <c r="G152" s="34"/>
      <c r="H152" s="34"/>
      <c r="I152" s="34"/>
      <c r="J152" s="34"/>
      <c r="K152" s="30"/>
    </row>
    <row r="153" spans="1:11" ht="18" customHeight="1">
      <c r="A153" s="1">
        <v>143</v>
      </c>
      <c r="B153" s="24" t="s">
        <v>164</v>
      </c>
      <c r="C153" s="34">
        <f>C157</f>
        <v>1132790</v>
      </c>
      <c r="D153" s="34">
        <f aca="true" t="shared" si="72" ref="D153:J153">D157</f>
        <v>1132790</v>
      </c>
      <c r="E153" s="34">
        <f t="shared" si="72"/>
        <v>0</v>
      </c>
      <c r="F153" s="34">
        <f t="shared" si="72"/>
        <v>0</v>
      </c>
      <c r="G153" s="34">
        <f t="shared" si="72"/>
        <v>0</v>
      </c>
      <c r="H153" s="34">
        <f t="shared" si="72"/>
        <v>0</v>
      </c>
      <c r="I153" s="34">
        <f t="shared" si="72"/>
        <v>0</v>
      </c>
      <c r="J153" s="34">
        <f t="shared" si="72"/>
        <v>0</v>
      </c>
      <c r="K153" s="30" t="s">
        <v>22</v>
      </c>
    </row>
    <row r="154" spans="1:11" ht="18" customHeight="1">
      <c r="A154" s="1">
        <v>144</v>
      </c>
      <c r="B154" s="24" t="s">
        <v>26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0" t="s">
        <v>7</v>
      </c>
    </row>
    <row r="155" spans="1:11" ht="15">
      <c r="A155" s="1">
        <v>145</v>
      </c>
      <c r="B155" s="24" t="s">
        <v>10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0" t="s">
        <v>22</v>
      </c>
    </row>
    <row r="156" spans="1:11" ht="15">
      <c r="A156" s="1">
        <v>146</v>
      </c>
      <c r="B156" s="24" t="s">
        <v>11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0" t="s">
        <v>22</v>
      </c>
    </row>
    <row r="157" spans="1:11" ht="21.75" customHeight="1">
      <c r="A157" s="1">
        <v>147</v>
      </c>
      <c r="B157" s="24" t="s">
        <v>27</v>
      </c>
      <c r="C157" s="34">
        <f>D157+E157+F157</f>
        <v>1132790</v>
      </c>
      <c r="D157" s="34">
        <v>1132790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0" t="s">
        <v>7</v>
      </c>
    </row>
    <row r="158" spans="1:11" ht="28.5" customHeight="1">
      <c r="A158" s="1">
        <v>148</v>
      </c>
      <c r="B158" s="81" t="s">
        <v>296</v>
      </c>
      <c r="C158" s="77"/>
      <c r="D158" s="77"/>
      <c r="E158" s="77"/>
      <c r="F158" s="77"/>
      <c r="G158" s="77"/>
      <c r="H158" s="77"/>
      <c r="I158" s="77"/>
      <c r="J158" s="77"/>
      <c r="K158" s="77"/>
    </row>
    <row r="159" spans="1:11" ht="30">
      <c r="A159" s="1">
        <v>149</v>
      </c>
      <c r="B159" s="24" t="s">
        <v>28</v>
      </c>
      <c r="C159" s="34">
        <f>C162+C161</f>
        <v>122829910.6</v>
      </c>
      <c r="D159" s="34">
        <f aca="true" t="shared" si="73" ref="D159:J159">D162+D161</f>
        <v>23775921.9</v>
      </c>
      <c r="E159" s="34">
        <f t="shared" si="73"/>
        <v>21411935.7</v>
      </c>
      <c r="F159" s="34">
        <f t="shared" si="73"/>
        <v>16123619</v>
      </c>
      <c r="G159" s="34">
        <f t="shared" si="73"/>
        <v>16816934</v>
      </c>
      <c r="H159" s="34">
        <f t="shared" si="73"/>
        <v>14900500</v>
      </c>
      <c r="I159" s="34">
        <f t="shared" si="73"/>
        <v>14900500</v>
      </c>
      <c r="J159" s="34">
        <f t="shared" si="73"/>
        <v>14900500</v>
      </c>
      <c r="K159" s="30">
        <v>5.6</v>
      </c>
    </row>
    <row r="160" spans="1:11" ht="15">
      <c r="A160" s="1">
        <v>150</v>
      </c>
      <c r="B160" s="24" t="s">
        <v>26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0" t="s">
        <v>7</v>
      </c>
    </row>
    <row r="161" spans="1:11" ht="15">
      <c r="A161" s="1">
        <v>151</v>
      </c>
      <c r="B161" s="24" t="s">
        <v>10</v>
      </c>
      <c r="C161" s="34">
        <f>C166</f>
        <v>7590394.26</v>
      </c>
      <c r="D161" s="34">
        <f aca="true" t="shared" si="74" ref="D161:J161">D166</f>
        <v>3795197.13</v>
      </c>
      <c r="E161" s="34">
        <f t="shared" si="74"/>
        <v>3795197.13</v>
      </c>
      <c r="F161" s="34">
        <f t="shared" si="74"/>
        <v>0</v>
      </c>
      <c r="G161" s="34">
        <f t="shared" si="74"/>
        <v>0</v>
      </c>
      <c r="H161" s="34">
        <f t="shared" si="74"/>
        <v>0</v>
      </c>
      <c r="I161" s="34">
        <f t="shared" si="74"/>
        <v>0</v>
      </c>
      <c r="J161" s="34">
        <f t="shared" si="74"/>
        <v>0</v>
      </c>
      <c r="K161" s="30">
        <v>5.6</v>
      </c>
    </row>
    <row r="162" spans="1:11" ht="15">
      <c r="A162" s="1">
        <v>152</v>
      </c>
      <c r="B162" s="24" t="s">
        <v>11</v>
      </c>
      <c r="C162" s="34">
        <f>C167</f>
        <v>115239516.33999999</v>
      </c>
      <c r="D162" s="34">
        <f aca="true" t="shared" si="75" ref="D162:J162">D167</f>
        <v>19980724.77</v>
      </c>
      <c r="E162" s="34">
        <f t="shared" si="75"/>
        <v>17616738.57</v>
      </c>
      <c r="F162" s="34">
        <f t="shared" si="75"/>
        <v>16123619</v>
      </c>
      <c r="G162" s="34">
        <f t="shared" si="75"/>
        <v>16816934</v>
      </c>
      <c r="H162" s="34">
        <f t="shared" si="75"/>
        <v>14900500</v>
      </c>
      <c r="I162" s="34">
        <f t="shared" si="75"/>
        <v>14900500</v>
      </c>
      <c r="J162" s="34">
        <f t="shared" si="75"/>
        <v>14900500</v>
      </c>
      <c r="K162" s="30">
        <v>5.6</v>
      </c>
    </row>
    <row r="163" spans="1:11" ht="15">
      <c r="A163" s="1">
        <v>153</v>
      </c>
      <c r="B163" s="81" t="s">
        <v>12</v>
      </c>
      <c r="C163" s="82"/>
      <c r="D163" s="82"/>
      <c r="E163" s="82"/>
      <c r="F163" s="82"/>
      <c r="G163" s="82"/>
      <c r="H163" s="82"/>
      <c r="I163" s="82"/>
      <c r="J163" s="82"/>
      <c r="K163" s="82"/>
    </row>
    <row r="164" spans="1:11" ht="30" customHeight="1">
      <c r="A164" s="1">
        <v>154</v>
      </c>
      <c r="B164" s="24" t="s">
        <v>25</v>
      </c>
      <c r="C164" s="34">
        <f>C166+C167</f>
        <v>122829910.6</v>
      </c>
      <c r="D164" s="34">
        <f aca="true" t="shared" si="76" ref="D164:J164">D166+D167</f>
        <v>23775921.9</v>
      </c>
      <c r="E164" s="34">
        <f t="shared" si="76"/>
        <v>21411935.7</v>
      </c>
      <c r="F164" s="34">
        <f t="shared" si="76"/>
        <v>16123619</v>
      </c>
      <c r="G164" s="34">
        <f t="shared" si="76"/>
        <v>16816934</v>
      </c>
      <c r="H164" s="34">
        <f t="shared" si="76"/>
        <v>14900500</v>
      </c>
      <c r="I164" s="34">
        <f t="shared" si="76"/>
        <v>14900500</v>
      </c>
      <c r="J164" s="34">
        <f t="shared" si="76"/>
        <v>14900500</v>
      </c>
      <c r="K164" s="30">
        <v>5.6</v>
      </c>
    </row>
    <row r="165" spans="1:11" ht="18.75" customHeight="1">
      <c r="A165" s="1">
        <v>155</v>
      </c>
      <c r="B165" s="24" t="s">
        <v>26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0" t="s">
        <v>7</v>
      </c>
    </row>
    <row r="166" spans="1:11" ht="15">
      <c r="A166" s="1">
        <v>156</v>
      </c>
      <c r="B166" s="24" t="s">
        <v>10</v>
      </c>
      <c r="C166" s="34">
        <f>C172+C177+C182+C187+C192+C197+C210+C216</f>
        <v>7590394.26</v>
      </c>
      <c r="D166" s="34">
        <f aca="true" t="shared" si="77" ref="D166:J166">D172+D177+D182+D187+D192+D197+D210+D216</f>
        <v>3795197.13</v>
      </c>
      <c r="E166" s="34">
        <f t="shared" si="77"/>
        <v>3795197.13</v>
      </c>
      <c r="F166" s="34">
        <f t="shared" si="77"/>
        <v>0</v>
      </c>
      <c r="G166" s="34">
        <f t="shared" si="77"/>
        <v>0</v>
      </c>
      <c r="H166" s="34">
        <f t="shared" si="77"/>
        <v>0</v>
      </c>
      <c r="I166" s="34">
        <f t="shared" si="77"/>
        <v>0</v>
      </c>
      <c r="J166" s="34">
        <f t="shared" si="77"/>
        <v>0</v>
      </c>
      <c r="K166" s="30">
        <v>5.6</v>
      </c>
    </row>
    <row r="167" spans="1:11" ht="15">
      <c r="A167" s="1">
        <v>157</v>
      </c>
      <c r="B167" s="24" t="s">
        <v>11</v>
      </c>
      <c r="C167" s="34">
        <f>C173+C178+C183+C188+C193+C198+C201+C204+C207+C213</f>
        <v>115239516.33999999</v>
      </c>
      <c r="D167" s="34">
        <f aca="true" t="shared" si="78" ref="D167:J167">D173+D178+D183+D188+D193+D198+D201+D204+D207+D213</f>
        <v>19980724.77</v>
      </c>
      <c r="E167" s="34">
        <f t="shared" si="78"/>
        <v>17616738.57</v>
      </c>
      <c r="F167" s="34">
        <f t="shared" si="78"/>
        <v>16123619</v>
      </c>
      <c r="G167" s="34">
        <f t="shared" si="78"/>
        <v>16816934</v>
      </c>
      <c r="H167" s="34">
        <f t="shared" si="78"/>
        <v>14900500</v>
      </c>
      <c r="I167" s="34">
        <f t="shared" si="78"/>
        <v>14900500</v>
      </c>
      <c r="J167" s="34">
        <f t="shared" si="78"/>
        <v>14900500</v>
      </c>
      <c r="K167" s="30">
        <v>5.6</v>
      </c>
    </row>
    <row r="168" spans="1:11" ht="15">
      <c r="A168" s="1">
        <v>158</v>
      </c>
      <c r="B168" s="40" t="s">
        <v>116</v>
      </c>
      <c r="C168" s="34"/>
      <c r="D168" s="34"/>
      <c r="E168" s="34"/>
      <c r="F168" s="34"/>
      <c r="G168" s="34"/>
      <c r="H168" s="34"/>
      <c r="I168" s="34"/>
      <c r="J168" s="34"/>
      <c r="K168" s="30"/>
    </row>
    <row r="169" spans="1:11" ht="29.25" customHeight="1">
      <c r="A169" s="1">
        <v>159</v>
      </c>
      <c r="B169" s="24" t="s">
        <v>126</v>
      </c>
      <c r="C169" s="34">
        <f>C173</f>
        <v>101515285</v>
      </c>
      <c r="D169" s="34">
        <f aca="true" t="shared" si="79" ref="D169:J169">D173</f>
        <v>13063904</v>
      </c>
      <c r="E169" s="34">
        <f t="shared" si="79"/>
        <v>15609328</v>
      </c>
      <c r="F169" s="34">
        <f t="shared" si="79"/>
        <v>15373619</v>
      </c>
      <c r="G169" s="34">
        <f t="shared" si="79"/>
        <v>16066934</v>
      </c>
      <c r="H169" s="34">
        <f t="shared" si="79"/>
        <v>13800500</v>
      </c>
      <c r="I169" s="34">
        <f t="shared" si="79"/>
        <v>13800500</v>
      </c>
      <c r="J169" s="34">
        <f t="shared" si="79"/>
        <v>13800500</v>
      </c>
      <c r="K169" s="30" t="s">
        <v>14</v>
      </c>
    </row>
    <row r="170" spans="1:11" ht="15">
      <c r="A170" s="1">
        <v>160</v>
      </c>
      <c r="B170" s="24" t="s">
        <v>29</v>
      </c>
      <c r="C170" s="34"/>
      <c r="D170" s="34"/>
      <c r="E170" s="34"/>
      <c r="F170" s="34"/>
      <c r="G170" s="34"/>
      <c r="H170" s="34"/>
      <c r="I170" s="34"/>
      <c r="J170" s="34"/>
      <c r="K170" s="30"/>
    </row>
    <row r="171" spans="1:11" ht="13.5" customHeight="1">
      <c r="A171" s="1">
        <v>161</v>
      </c>
      <c r="B171" s="24" t="s">
        <v>26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0" t="s">
        <v>14</v>
      </c>
    </row>
    <row r="172" spans="1:11" ht="15">
      <c r="A172" s="1">
        <v>162</v>
      </c>
      <c r="B172" s="24" t="s">
        <v>10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0" t="s">
        <v>14</v>
      </c>
    </row>
    <row r="173" spans="1:11" ht="15">
      <c r="A173" s="1">
        <v>163</v>
      </c>
      <c r="B173" s="24" t="s">
        <v>11</v>
      </c>
      <c r="C173" s="34">
        <f>SUM(D173:J173)</f>
        <v>101515285</v>
      </c>
      <c r="D173" s="34">
        <v>13063904</v>
      </c>
      <c r="E173" s="34">
        <v>15609328</v>
      </c>
      <c r="F173" s="34">
        <v>15373619</v>
      </c>
      <c r="G173" s="34">
        <v>16066934</v>
      </c>
      <c r="H173" s="34">
        <v>13800500</v>
      </c>
      <c r="I173" s="34">
        <v>13800500</v>
      </c>
      <c r="J173" s="34">
        <v>13800500</v>
      </c>
      <c r="K173" s="30" t="s">
        <v>14</v>
      </c>
    </row>
    <row r="174" spans="1:11" ht="15">
      <c r="A174" s="1">
        <v>164</v>
      </c>
      <c r="B174" s="40" t="s">
        <v>117</v>
      </c>
      <c r="C174" s="34"/>
      <c r="D174" s="34"/>
      <c r="E174" s="34"/>
      <c r="F174" s="34"/>
      <c r="G174" s="34"/>
      <c r="H174" s="34"/>
      <c r="I174" s="34"/>
      <c r="J174" s="34"/>
      <c r="K174" s="30"/>
    </row>
    <row r="175" spans="1:11" ht="30.75" customHeight="1">
      <c r="A175" s="1">
        <v>165</v>
      </c>
      <c r="B175" s="24" t="s">
        <v>127</v>
      </c>
      <c r="C175" s="34">
        <f>C178</f>
        <v>4884510</v>
      </c>
      <c r="D175" s="34">
        <f aca="true" t="shared" si="80" ref="D175:J175">D178</f>
        <v>622010</v>
      </c>
      <c r="E175" s="34">
        <f t="shared" si="80"/>
        <v>812500</v>
      </c>
      <c r="F175" s="34">
        <f t="shared" si="80"/>
        <v>750000</v>
      </c>
      <c r="G175" s="34">
        <f t="shared" si="80"/>
        <v>750000</v>
      </c>
      <c r="H175" s="34">
        <f t="shared" si="80"/>
        <v>650000</v>
      </c>
      <c r="I175" s="34">
        <f t="shared" si="80"/>
        <v>650000</v>
      </c>
      <c r="J175" s="34">
        <f t="shared" si="80"/>
        <v>650000</v>
      </c>
      <c r="K175" s="30" t="s">
        <v>14</v>
      </c>
    </row>
    <row r="176" spans="1:11" ht="18.75" customHeight="1">
      <c r="A176" s="1">
        <v>166</v>
      </c>
      <c r="B176" s="24" t="s">
        <v>26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0" t="s">
        <v>14</v>
      </c>
    </row>
    <row r="177" spans="1:11" ht="15">
      <c r="A177" s="1">
        <v>167</v>
      </c>
      <c r="B177" s="24" t="s">
        <v>10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0" t="s">
        <v>14</v>
      </c>
    </row>
    <row r="178" spans="1:11" ht="15">
      <c r="A178" s="1">
        <v>168</v>
      </c>
      <c r="B178" s="24" t="s">
        <v>11</v>
      </c>
      <c r="C178" s="34">
        <f>SUM(D178:J178)</f>
        <v>4884510</v>
      </c>
      <c r="D178" s="34">
        <v>622010</v>
      </c>
      <c r="E178" s="34">
        <v>812500</v>
      </c>
      <c r="F178" s="34">
        <v>750000</v>
      </c>
      <c r="G178" s="34">
        <v>750000</v>
      </c>
      <c r="H178" s="34">
        <v>650000</v>
      </c>
      <c r="I178" s="34">
        <v>650000</v>
      </c>
      <c r="J178" s="34">
        <v>650000</v>
      </c>
      <c r="K178" s="30" t="s">
        <v>14</v>
      </c>
    </row>
    <row r="179" spans="1:11" ht="15">
      <c r="A179" s="1">
        <v>169</v>
      </c>
      <c r="B179" s="40" t="s">
        <v>119</v>
      </c>
      <c r="C179" s="34"/>
      <c r="D179" s="34"/>
      <c r="E179" s="34"/>
      <c r="F179" s="34"/>
      <c r="G179" s="34"/>
      <c r="H179" s="34"/>
      <c r="I179" s="34"/>
      <c r="J179" s="34"/>
      <c r="K179" s="30"/>
    </row>
    <row r="180" spans="1:11" ht="18" customHeight="1">
      <c r="A180" s="1">
        <v>170</v>
      </c>
      <c r="B180" s="24" t="s">
        <v>128</v>
      </c>
      <c r="C180" s="34">
        <f>C183</f>
        <v>2050000</v>
      </c>
      <c r="D180" s="34">
        <f aca="true" t="shared" si="81" ref="D180:J180">D183</f>
        <v>0</v>
      </c>
      <c r="E180" s="34">
        <f t="shared" si="81"/>
        <v>700000</v>
      </c>
      <c r="F180" s="34">
        <f t="shared" si="81"/>
        <v>0</v>
      </c>
      <c r="G180" s="34">
        <f t="shared" si="81"/>
        <v>0</v>
      </c>
      <c r="H180" s="34">
        <f t="shared" si="81"/>
        <v>450000</v>
      </c>
      <c r="I180" s="34">
        <f t="shared" si="81"/>
        <v>450000</v>
      </c>
      <c r="J180" s="34">
        <f t="shared" si="81"/>
        <v>450000</v>
      </c>
      <c r="K180" s="30"/>
    </row>
    <row r="181" spans="1:11" ht="18.75" customHeight="1">
      <c r="A181" s="1">
        <v>171</v>
      </c>
      <c r="B181" s="24" t="s">
        <v>26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0"/>
    </row>
    <row r="182" spans="1:11" ht="15">
      <c r="A182" s="1">
        <v>172</v>
      </c>
      <c r="B182" s="24" t="s">
        <v>10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0"/>
    </row>
    <row r="183" spans="1:11" ht="15">
      <c r="A183" s="1">
        <v>173</v>
      </c>
      <c r="B183" s="24" t="s">
        <v>11</v>
      </c>
      <c r="C183" s="34">
        <f>SUM(D183:J183)</f>
        <v>2050000</v>
      </c>
      <c r="D183" s="34">
        <v>0</v>
      </c>
      <c r="E183" s="34">
        <v>700000</v>
      </c>
      <c r="F183" s="34">
        <v>0</v>
      </c>
      <c r="G183" s="34">
        <v>0</v>
      </c>
      <c r="H183" s="34">
        <v>450000</v>
      </c>
      <c r="I183" s="34">
        <v>450000</v>
      </c>
      <c r="J183" s="34">
        <v>450000</v>
      </c>
      <c r="K183" s="30"/>
    </row>
    <row r="184" spans="1:11" ht="15">
      <c r="A184" s="1">
        <v>174</v>
      </c>
      <c r="B184" s="40" t="s">
        <v>121</v>
      </c>
      <c r="C184" s="34"/>
      <c r="D184" s="34"/>
      <c r="E184" s="34"/>
      <c r="F184" s="34"/>
      <c r="G184" s="34"/>
      <c r="H184" s="34"/>
      <c r="I184" s="34"/>
      <c r="J184" s="34"/>
      <c r="K184" s="30"/>
    </row>
    <row r="185" spans="1:11" ht="47.25" customHeight="1">
      <c r="A185" s="1">
        <v>175</v>
      </c>
      <c r="B185" s="24" t="s">
        <v>129</v>
      </c>
      <c r="C185" s="34">
        <f>C188</f>
        <v>630706</v>
      </c>
      <c r="D185" s="34">
        <f aca="true" t="shared" si="82" ref="D185:J185">D188</f>
        <v>630706</v>
      </c>
      <c r="E185" s="34">
        <f t="shared" si="82"/>
        <v>0</v>
      </c>
      <c r="F185" s="34">
        <f t="shared" si="82"/>
        <v>0</v>
      </c>
      <c r="G185" s="34">
        <f t="shared" si="82"/>
        <v>0</v>
      </c>
      <c r="H185" s="34">
        <f t="shared" si="82"/>
        <v>0</v>
      </c>
      <c r="I185" s="34">
        <f t="shared" si="82"/>
        <v>0</v>
      </c>
      <c r="J185" s="34">
        <f t="shared" si="82"/>
        <v>0</v>
      </c>
      <c r="K185" s="30"/>
    </row>
    <row r="186" spans="1:11" ht="21" customHeight="1">
      <c r="A186" s="1">
        <v>176</v>
      </c>
      <c r="B186" s="24" t="s">
        <v>26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0"/>
    </row>
    <row r="187" spans="1:11" ht="15">
      <c r="A187" s="1">
        <v>177</v>
      </c>
      <c r="B187" s="24" t="s">
        <v>10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0"/>
    </row>
    <row r="188" spans="1:11" ht="15">
      <c r="A188" s="1">
        <v>178</v>
      </c>
      <c r="B188" s="24" t="s">
        <v>11</v>
      </c>
      <c r="C188" s="34">
        <f>D188</f>
        <v>630706</v>
      </c>
      <c r="D188" s="34">
        <v>630706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0"/>
    </row>
    <row r="189" spans="1:11" ht="15">
      <c r="A189" s="1">
        <v>179</v>
      </c>
      <c r="B189" s="40" t="s">
        <v>123</v>
      </c>
      <c r="C189" s="34"/>
      <c r="D189" s="34"/>
      <c r="E189" s="34"/>
      <c r="F189" s="34"/>
      <c r="G189" s="34"/>
      <c r="H189" s="34"/>
      <c r="I189" s="34"/>
      <c r="J189" s="34"/>
      <c r="K189" s="30"/>
    </row>
    <row r="190" spans="1:11" ht="63" customHeight="1">
      <c r="A190" s="1">
        <v>180</v>
      </c>
      <c r="B190" s="24" t="s">
        <v>337</v>
      </c>
      <c r="C190" s="34">
        <f>C193</f>
        <v>3795197.13</v>
      </c>
      <c r="D190" s="34">
        <f>D193</f>
        <v>3795197.13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0"/>
    </row>
    <row r="191" spans="1:11" ht="19.5" customHeight="1">
      <c r="A191" s="1">
        <v>181</v>
      </c>
      <c r="B191" s="24" t="s">
        <v>26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0"/>
    </row>
    <row r="192" spans="1:11" ht="15">
      <c r="A192" s="1">
        <v>182</v>
      </c>
      <c r="B192" s="24" t="s">
        <v>10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0"/>
    </row>
    <row r="193" spans="1:11" ht="15">
      <c r="A193" s="1">
        <v>183</v>
      </c>
      <c r="B193" s="24" t="s">
        <v>11</v>
      </c>
      <c r="C193" s="34">
        <f>D193</f>
        <v>3795197.13</v>
      </c>
      <c r="D193" s="34">
        <v>3795197.13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0"/>
    </row>
    <row r="194" spans="1:11" ht="15">
      <c r="A194" s="1">
        <v>184</v>
      </c>
      <c r="B194" s="40" t="s">
        <v>124</v>
      </c>
      <c r="C194" s="34"/>
      <c r="D194" s="34"/>
      <c r="E194" s="34"/>
      <c r="F194" s="34"/>
      <c r="G194" s="34"/>
      <c r="H194" s="34"/>
      <c r="I194" s="34"/>
      <c r="J194" s="34"/>
      <c r="K194" s="30"/>
    </row>
    <row r="195" spans="1:11" ht="75" customHeight="1">
      <c r="A195" s="1">
        <v>185</v>
      </c>
      <c r="B195" s="24" t="s">
        <v>165</v>
      </c>
      <c r="C195" s="34">
        <f>C198</f>
        <v>65967.64</v>
      </c>
      <c r="D195" s="34">
        <f aca="true" t="shared" si="83" ref="D195:J195">D198</f>
        <v>65967.64</v>
      </c>
      <c r="E195" s="34">
        <f t="shared" si="83"/>
        <v>0</v>
      </c>
      <c r="F195" s="34">
        <f t="shared" si="83"/>
        <v>0</v>
      </c>
      <c r="G195" s="34">
        <f t="shared" si="83"/>
        <v>0</v>
      </c>
      <c r="H195" s="34">
        <f t="shared" si="83"/>
        <v>0</v>
      </c>
      <c r="I195" s="34">
        <f t="shared" si="83"/>
        <v>0</v>
      </c>
      <c r="J195" s="34">
        <f t="shared" si="83"/>
        <v>0</v>
      </c>
      <c r="K195" s="30"/>
    </row>
    <row r="196" spans="1:11" ht="15.75" customHeight="1">
      <c r="A196" s="1">
        <v>186</v>
      </c>
      <c r="B196" s="24" t="s">
        <v>26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0"/>
    </row>
    <row r="197" spans="1:11" ht="15">
      <c r="A197" s="1">
        <v>187</v>
      </c>
      <c r="B197" s="24" t="s">
        <v>10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0"/>
    </row>
    <row r="198" spans="1:11" ht="15">
      <c r="A198" s="1">
        <v>188</v>
      </c>
      <c r="B198" s="24" t="s">
        <v>11</v>
      </c>
      <c r="C198" s="34">
        <f>D198</f>
        <v>65967.64</v>
      </c>
      <c r="D198" s="34">
        <v>65967.64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0"/>
    </row>
    <row r="199" spans="1:11" ht="15">
      <c r="A199" s="1">
        <v>189</v>
      </c>
      <c r="B199" s="40" t="s">
        <v>141</v>
      </c>
      <c r="C199" s="34"/>
      <c r="D199" s="34"/>
      <c r="E199" s="34"/>
      <c r="F199" s="34"/>
      <c r="G199" s="34"/>
      <c r="H199" s="34"/>
      <c r="I199" s="34"/>
      <c r="J199" s="34"/>
      <c r="K199" s="30"/>
    </row>
    <row r="200" spans="1:11" ht="21" customHeight="1">
      <c r="A200" s="1">
        <v>190</v>
      </c>
      <c r="B200" s="24" t="s">
        <v>314</v>
      </c>
      <c r="C200" s="34">
        <f>C201</f>
        <v>9400</v>
      </c>
      <c r="D200" s="34">
        <f aca="true" t="shared" si="84" ref="D200:J200">D201</f>
        <v>9400</v>
      </c>
      <c r="E200" s="34">
        <f t="shared" si="84"/>
        <v>0</v>
      </c>
      <c r="F200" s="34">
        <f t="shared" si="84"/>
        <v>0</v>
      </c>
      <c r="G200" s="34">
        <f t="shared" si="84"/>
        <v>0</v>
      </c>
      <c r="H200" s="34">
        <f t="shared" si="84"/>
        <v>0</v>
      </c>
      <c r="I200" s="34">
        <f t="shared" si="84"/>
        <v>0</v>
      </c>
      <c r="J200" s="34">
        <f t="shared" si="84"/>
        <v>0</v>
      </c>
      <c r="K200" s="30"/>
    </row>
    <row r="201" spans="1:11" ht="15">
      <c r="A201" s="1">
        <v>191</v>
      </c>
      <c r="B201" s="24" t="s">
        <v>3</v>
      </c>
      <c r="C201" s="34">
        <f>D201</f>
        <v>9400</v>
      </c>
      <c r="D201" s="34">
        <v>9400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0"/>
    </row>
    <row r="202" spans="1:11" ht="15">
      <c r="A202" s="1">
        <v>192</v>
      </c>
      <c r="B202" s="40" t="s">
        <v>142</v>
      </c>
      <c r="C202" s="34"/>
      <c r="D202" s="34"/>
      <c r="E202" s="34"/>
      <c r="F202" s="34"/>
      <c r="G202" s="34"/>
      <c r="H202" s="34"/>
      <c r="I202" s="34"/>
      <c r="J202" s="34"/>
      <c r="K202" s="30"/>
    </row>
    <row r="203" spans="1:11" ht="45">
      <c r="A203" s="1">
        <v>193</v>
      </c>
      <c r="B203" s="24" t="s">
        <v>315</v>
      </c>
      <c r="C203" s="34">
        <f>C204</f>
        <v>18500</v>
      </c>
      <c r="D203" s="34">
        <f aca="true" t="shared" si="85" ref="D203:J203">D204</f>
        <v>18500</v>
      </c>
      <c r="E203" s="34">
        <f t="shared" si="85"/>
        <v>0</v>
      </c>
      <c r="F203" s="34">
        <f t="shared" si="85"/>
        <v>0</v>
      </c>
      <c r="G203" s="34">
        <f t="shared" si="85"/>
        <v>0</v>
      </c>
      <c r="H203" s="34">
        <f t="shared" si="85"/>
        <v>0</v>
      </c>
      <c r="I203" s="34">
        <f t="shared" si="85"/>
        <v>0</v>
      </c>
      <c r="J203" s="34">
        <f t="shared" si="85"/>
        <v>0</v>
      </c>
      <c r="K203" s="30"/>
    </row>
    <row r="204" spans="1:11" ht="15">
      <c r="A204" s="1">
        <v>194</v>
      </c>
      <c r="B204" s="24" t="s">
        <v>3</v>
      </c>
      <c r="C204" s="34">
        <f>D204</f>
        <v>18500</v>
      </c>
      <c r="D204" s="34">
        <v>18500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0"/>
    </row>
    <row r="205" spans="1:11" ht="15">
      <c r="A205" s="1">
        <v>195</v>
      </c>
      <c r="B205" s="40" t="s">
        <v>143</v>
      </c>
      <c r="C205" s="34"/>
      <c r="D205" s="34"/>
      <c r="E205" s="34"/>
      <c r="F205" s="34"/>
      <c r="G205" s="34"/>
      <c r="H205" s="34"/>
      <c r="I205" s="34"/>
      <c r="J205" s="34"/>
      <c r="K205" s="30"/>
    </row>
    <row r="206" spans="1:11" ht="75">
      <c r="A206" s="1">
        <v>196</v>
      </c>
      <c r="B206" s="31" t="s">
        <v>316</v>
      </c>
      <c r="C206" s="34">
        <f>C207</f>
        <v>1775040</v>
      </c>
      <c r="D206" s="34">
        <f aca="true" t="shared" si="86" ref="D206:J206">D207</f>
        <v>1775040</v>
      </c>
      <c r="E206" s="34">
        <f t="shared" si="86"/>
        <v>0</v>
      </c>
      <c r="F206" s="34">
        <f t="shared" si="86"/>
        <v>0</v>
      </c>
      <c r="G206" s="34">
        <f t="shared" si="86"/>
        <v>0</v>
      </c>
      <c r="H206" s="34">
        <f t="shared" si="86"/>
        <v>0</v>
      </c>
      <c r="I206" s="34">
        <f t="shared" si="86"/>
        <v>0</v>
      </c>
      <c r="J206" s="34">
        <f t="shared" si="86"/>
        <v>0</v>
      </c>
      <c r="K206" s="30"/>
    </row>
    <row r="207" spans="1:11" ht="15">
      <c r="A207" s="1">
        <v>197</v>
      </c>
      <c r="B207" s="24" t="s">
        <v>3</v>
      </c>
      <c r="C207" s="34">
        <f>D207</f>
        <v>1775040</v>
      </c>
      <c r="D207" s="34">
        <v>1775040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0"/>
    </row>
    <row r="208" spans="1:11" ht="15">
      <c r="A208" s="1">
        <v>198</v>
      </c>
      <c r="B208" s="40" t="s">
        <v>148</v>
      </c>
      <c r="C208" s="34"/>
      <c r="D208" s="34"/>
      <c r="E208" s="34"/>
      <c r="F208" s="34"/>
      <c r="G208" s="34"/>
      <c r="H208" s="34"/>
      <c r="I208" s="34"/>
      <c r="J208" s="34"/>
      <c r="K208" s="30"/>
    </row>
    <row r="209" spans="1:11" ht="63" customHeight="1">
      <c r="A209" s="1">
        <v>199</v>
      </c>
      <c r="B209" s="24" t="s">
        <v>338</v>
      </c>
      <c r="C209" s="34">
        <f>C210</f>
        <v>3795197.13</v>
      </c>
      <c r="D209" s="34">
        <f aca="true" t="shared" si="87" ref="D209:J209">D210</f>
        <v>3795197.13</v>
      </c>
      <c r="E209" s="34">
        <f t="shared" si="87"/>
        <v>0</v>
      </c>
      <c r="F209" s="34">
        <f t="shared" si="87"/>
        <v>0</v>
      </c>
      <c r="G209" s="34">
        <f t="shared" si="87"/>
        <v>0</v>
      </c>
      <c r="H209" s="34">
        <f t="shared" si="87"/>
        <v>0</v>
      </c>
      <c r="I209" s="34">
        <f t="shared" si="87"/>
        <v>0</v>
      </c>
      <c r="J209" s="34">
        <f t="shared" si="87"/>
        <v>0</v>
      </c>
      <c r="K209" s="30"/>
    </row>
    <row r="210" spans="1:11" ht="15">
      <c r="A210" s="1">
        <v>200</v>
      </c>
      <c r="B210" s="24" t="s">
        <v>2</v>
      </c>
      <c r="C210" s="34">
        <f>D210+E210+F210+G210+H210+I210+J210</f>
        <v>3795197.13</v>
      </c>
      <c r="D210" s="34">
        <v>3795197.13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0"/>
    </row>
    <row r="211" spans="1:11" ht="15">
      <c r="A211" s="1"/>
      <c r="B211" s="40" t="s">
        <v>149</v>
      </c>
      <c r="C211" s="34"/>
      <c r="D211" s="34"/>
      <c r="E211" s="34"/>
      <c r="F211" s="34"/>
      <c r="G211" s="34"/>
      <c r="H211" s="34"/>
      <c r="I211" s="34"/>
      <c r="J211" s="34"/>
      <c r="K211" s="30"/>
    </row>
    <row r="212" spans="1:11" ht="75">
      <c r="A212" s="1"/>
      <c r="B212" s="24" t="s">
        <v>357</v>
      </c>
      <c r="C212" s="34">
        <f>C213</f>
        <v>494910.57</v>
      </c>
      <c r="D212" s="34">
        <f aca="true" t="shared" si="88" ref="D212:J212">D213</f>
        <v>0</v>
      </c>
      <c r="E212" s="34">
        <f t="shared" si="88"/>
        <v>494910.57</v>
      </c>
      <c r="F212" s="34">
        <f t="shared" si="88"/>
        <v>0</v>
      </c>
      <c r="G212" s="34">
        <f t="shared" si="88"/>
        <v>0</v>
      </c>
      <c r="H212" s="34">
        <f t="shared" si="88"/>
        <v>0</v>
      </c>
      <c r="I212" s="34">
        <f t="shared" si="88"/>
        <v>0</v>
      </c>
      <c r="J212" s="34">
        <f t="shared" si="88"/>
        <v>0</v>
      </c>
      <c r="K212" s="30"/>
    </row>
    <row r="213" spans="1:11" ht="15">
      <c r="A213" s="1"/>
      <c r="B213" s="24" t="s">
        <v>3</v>
      </c>
      <c r="C213" s="34">
        <f>E213</f>
        <v>494910.57</v>
      </c>
      <c r="D213" s="34">
        <v>0</v>
      </c>
      <c r="E213" s="34">
        <v>494910.57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0"/>
    </row>
    <row r="214" spans="1:11" ht="15">
      <c r="A214" s="1"/>
      <c r="B214" s="40" t="s">
        <v>150</v>
      </c>
      <c r="C214" s="34"/>
      <c r="D214" s="34"/>
      <c r="E214" s="34"/>
      <c r="F214" s="34"/>
      <c r="G214" s="34"/>
      <c r="H214" s="34"/>
      <c r="I214" s="34"/>
      <c r="J214" s="34"/>
      <c r="K214" s="30"/>
    </row>
    <row r="215" spans="1:11" ht="75">
      <c r="A215" s="1"/>
      <c r="B215" s="24" t="s">
        <v>358</v>
      </c>
      <c r="C215" s="34">
        <f>C216</f>
        <v>3795197.13</v>
      </c>
      <c r="D215" s="34">
        <f aca="true" t="shared" si="89" ref="D215:J215">D216</f>
        <v>0</v>
      </c>
      <c r="E215" s="34">
        <f t="shared" si="89"/>
        <v>3795197.13</v>
      </c>
      <c r="F215" s="34">
        <f t="shared" si="89"/>
        <v>0</v>
      </c>
      <c r="G215" s="34">
        <f t="shared" si="89"/>
        <v>0</v>
      </c>
      <c r="H215" s="34">
        <f t="shared" si="89"/>
        <v>0</v>
      </c>
      <c r="I215" s="34">
        <f t="shared" si="89"/>
        <v>0</v>
      </c>
      <c r="J215" s="34">
        <f t="shared" si="89"/>
        <v>0</v>
      </c>
      <c r="K215" s="30"/>
    </row>
    <row r="216" spans="1:11" ht="15">
      <c r="A216" s="1"/>
      <c r="B216" s="24" t="s">
        <v>2</v>
      </c>
      <c r="C216" s="34">
        <f>E216</f>
        <v>3795197.13</v>
      </c>
      <c r="D216" s="34">
        <v>0</v>
      </c>
      <c r="E216" s="34">
        <v>3795197.13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0"/>
    </row>
    <row r="217" spans="1:11" ht="15.75">
      <c r="A217" s="1">
        <v>201</v>
      </c>
      <c r="B217" s="86" t="s">
        <v>297</v>
      </c>
      <c r="C217" s="87"/>
      <c r="D217" s="87"/>
      <c r="E217" s="87"/>
      <c r="F217" s="87"/>
      <c r="G217" s="87"/>
      <c r="H217" s="87"/>
      <c r="I217" s="87"/>
      <c r="J217" s="87"/>
      <c r="K217" s="87"/>
    </row>
    <row r="218" spans="1:11" ht="31.5" customHeight="1">
      <c r="A218" s="1">
        <v>202</v>
      </c>
      <c r="B218" s="40" t="s">
        <v>180</v>
      </c>
      <c r="C218" s="34">
        <f>C221</f>
        <v>54134453.04</v>
      </c>
      <c r="D218" s="34">
        <f aca="true" t="shared" si="90" ref="D218:J218">D221</f>
        <v>10584300</v>
      </c>
      <c r="E218" s="34">
        <f t="shared" si="90"/>
        <v>10151179.04</v>
      </c>
      <c r="F218" s="34">
        <f t="shared" si="90"/>
        <v>7818000</v>
      </c>
      <c r="G218" s="34">
        <f t="shared" si="90"/>
        <v>7835974</v>
      </c>
      <c r="H218" s="34">
        <f t="shared" si="90"/>
        <v>5915000</v>
      </c>
      <c r="I218" s="34">
        <f t="shared" si="90"/>
        <v>5915000</v>
      </c>
      <c r="J218" s="34">
        <f t="shared" si="90"/>
        <v>5915000</v>
      </c>
      <c r="K218" s="30" t="s">
        <v>22</v>
      </c>
    </row>
    <row r="219" spans="1:11" ht="15">
      <c r="A219" s="1">
        <v>203</v>
      </c>
      <c r="B219" s="24" t="s">
        <v>26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0"/>
    </row>
    <row r="220" spans="1:11" ht="15">
      <c r="A220" s="1">
        <v>204</v>
      </c>
      <c r="B220" s="24" t="s">
        <v>10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0"/>
    </row>
    <row r="221" spans="1:11" ht="15">
      <c r="A221" s="1">
        <v>205</v>
      </c>
      <c r="B221" s="24" t="s">
        <v>11</v>
      </c>
      <c r="C221" s="34">
        <f aca="true" t="shared" si="91" ref="C221:J221">C241+C226</f>
        <v>54134453.04</v>
      </c>
      <c r="D221" s="34">
        <f t="shared" si="91"/>
        <v>10584300</v>
      </c>
      <c r="E221" s="34">
        <f t="shared" si="91"/>
        <v>10151179.04</v>
      </c>
      <c r="F221" s="34">
        <f t="shared" si="91"/>
        <v>7818000</v>
      </c>
      <c r="G221" s="34">
        <f t="shared" si="91"/>
        <v>7835974</v>
      </c>
      <c r="H221" s="34">
        <f t="shared" si="91"/>
        <v>5915000</v>
      </c>
      <c r="I221" s="34">
        <f t="shared" si="91"/>
        <v>5915000</v>
      </c>
      <c r="J221" s="34">
        <f t="shared" si="91"/>
        <v>5915000</v>
      </c>
      <c r="K221" s="30" t="s">
        <v>22</v>
      </c>
    </row>
    <row r="222" spans="1:11" ht="15">
      <c r="A222" s="1">
        <v>206</v>
      </c>
      <c r="B222" s="81" t="s">
        <v>42</v>
      </c>
      <c r="C222" s="82"/>
      <c r="D222" s="82"/>
      <c r="E222" s="82"/>
      <c r="F222" s="82"/>
      <c r="G222" s="82"/>
      <c r="H222" s="82"/>
      <c r="I222" s="82"/>
      <c r="J222" s="82"/>
      <c r="K222" s="82"/>
    </row>
    <row r="223" spans="1:11" ht="30">
      <c r="A223" s="1">
        <v>207</v>
      </c>
      <c r="B223" s="24" t="s">
        <v>169</v>
      </c>
      <c r="C223" s="34">
        <f>C228</f>
        <v>3784055.04</v>
      </c>
      <c r="D223" s="34">
        <f aca="true" t="shared" si="92" ref="D223:J223">D228</f>
        <v>0</v>
      </c>
      <c r="E223" s="34">
        <f t="shared" si="92"/>
        <v>384055.04</v>
      </c>
      <c r="F223" s="34">
        <f t="shared" si="92"/>
        <v>1700000</v>
      </c>
      <c r="G223" s="34">
        <f t="shared" si="92"/>
        <v>1700000</v>
      </c>
      <c r="H223" s="34">
        <f t="shared" si="92"/>
        <v>0</v>
      </c>
      <c r="I223" s="34">
        <f t="shared" si="92"/>
        <v>0</v>
      </c>
      <c r="J223" s="34">
        <f t="shared" si="92"/>
        <v>0</v>
      </c>
      <c r="K223" s="30" t="s">
        <v>22</v>
      </c>
    </row>
    <row r="224" spans="1:11" ht="15">
      <c r="A224" s="1">
        <v>208</v>
      </c>
      <c r="B224" s="24" t="s">
        <v>26</v>
      </c>
      <c r="C224" s="34">
        <f>C229</f>
        <v>0</v>
      </c>
      <c r="D224" s="34">
        <f aca="true" t="shared" si="93" ref="D224:J224">D229</f>
        <v>0</v>
      </c>
      <c r="E224" s="34">
        <f t="shared" si="93"/>
        <v>0</v>
      </c>
      <c r="F224" s="34">
        <f t="shared" si="93"/>
        <v>0</v>
      </c>
      <c r="G224" s="34">
        <f t="shared" si="93"/>
        <v>0</v>
      </c>
      <c r="H224" s="34">
        <f t="shared" si="93"/>
        <v>0</v>
      </c>
      <c r="I224" s="34">
        <f t="shared" si="93"/>
        <v>0</v>
      </c>
      <c r="J224" s="34">
        <f t="shared" si="93"/>
        <v>0</v>
      </c>
      <c r="K224" s="30" t="s">
        <v>7</v>
      </c>
    </row>
    <row r="225" spans="1:11" ht="15">
      <c r="A225" s="1">
        <v>209</v>
      </c>
      <c r="B225" s="24" t="s">
        <v>10</v>
      </c>
      <c r="C225" s="34">
        <f>C230</f>
        <v>0</v>
      </c>
      <c r="D225" s="34">
        <f aca="true" t="shared" si="94" ref="D225:J225">D230</f>
        <v>0</v>
      </c>
      <c r="E225" s="34">
        <f t="shared" si="94"/>
        <v>0</v>
      </c>
      <c r="F225" s="34">
        <f t="shared" si="94"/>
        <v>0</v>
      </c>
      <c r="G225" s="34">
        <f t="shared" si="94"/>
        <v>0</v>
      </c>
      <c r="H225" s="34">
        <f t="shared" si="94"/>
        <v>0</v>
      </c>
      <c r="I225" s="34">
        <f t="shared" si="94"/>
        <v>0</v>
      </c>
      <c r="J225" s="34">
        <f t="shared" si="94"/>
        <v>0</v>
      </c>
      <c r="K225" s="30" t="s">
        <v>22</v>
      </c>
    </row>
    <row r="226" spans="1:11" ht="15">
      <c r="A226" s="1">
        <v>210</v>
      </c>
      <c r="B226" s="24" t="s">
        <v>11</v>
      </c>
      <c r="C226" s="34">
        <f>C231</f>
        <v>3784055.04</v>
      </c>
      <c r="D226" s="34">
        <f aca="true" t="shared" si="95" ref="D226:J226">D231</f>
        <v>0</v>
      </c>
      <c r="E226" s="34">
        <f t="shared" si="95"/>
        <v>384055.04</v>
      </c>
      <c r="F226" s="34">
        <f t="shared" si="95"/>
        <v>1700000</v>
      </c>
      <c r="G226" s="34">
        <f t="shared" si="95"/>
        <v>1700000</v>
      </c>
      <c r="H226" s="34">
        <f t="shared" si="95"/>
        <v>0</v>
      </c>
      <c r="I226" s="34">
        <f t="shared" si="95"/>
        <v>0</v>
      </c>
      <c r="J226" s="34">
        <f t="shared" si="95"/>
        <v>0</v>
      </c>
      <c r="K226" s="30" t="s">
        <v>22</v>
      </c>
    </row>
    <row r="227" spans="1:11" ht="15">
      <c r="A227" s="1">
        <v>211</v>
      </c>
      <c r="B227" s="81" t="s">
        <v>44</v>
      </c>
      <c r="C227" s="82"/>
      <c r="D227" s="82"/>
      <c r="E227" s="82"/>
      <c r="F227" s="82"/>
      <c r="G227" s="82"/>
      <c r="H227" s="82"/>
      <c r="I227" s="82"/>
      <c r="J227" s="82"/>
      <c r="K227" s="82"/>
    </row>
    <row r="228" spans="1:11" ht="45">
      <c r="A228" s="1">
        <v>212</v>
      </c>
      <c r="B228" s="56" t="s">
        <v>170</v>
      </c>
      <c r="C228" s="34">
        <f>C233</f>
        <v>3784055.04</v>
      </c>
      <c r="D228" s="34">
        <f aca="true" t="shared" si="96" ref="D228:J228">D233</f>
        <v>0</v>
      </c>
      <c r="E228" s="34">
        <f t="shared" si="96"/>
        <v>384055.04</v>
      </c>
      <c r="F228" s="34">
        <f t="shared" si="96"/>
        <v>1700000</v>
      </c>
      <c r="G228" s="34">
        <f t="shared" si="96"/>
        <v>1700000</v>
      </c>
      <c r="H228" s="34">
        <f t="shared" si="96"/>
        <v>0</v>
      </c>
      <c r="I228" s="34">
        <f t="shared" si="96"/>
        <v>0</v>
      </c>
      <c r="J228" s="34">
        <f t="shared" si="96"/>
        <v>0</v>
      </c>
      <c r="K228" s="30" t="s">
        <v>14</v>
      </c>
    </row>
    <row r="229" spans="1:11" ht="15">
      <c r="A229" s="1">
        <v>213</v>
      </c>
      <c r="B229" s="24" t="s">
        <v>26</v>
      </c>
      <c r="C229" s="34">
        <f>C234</f>
        <v>0</v>
      </c>
      <c r="D229" s="34">
        <f aca="true" t="shared" si="97" ref="D229:J229">D234</f>
        <v>0</v>
      </c>
      <c r="E229" s="34">
        <f t="shared" si="97"/>
        <v>0</v>
      </c>
      <c r="F229" s="34">
        <f t="shared" si="97"/>
        <v>0</v>
      </c>
      <c r="G229" s="34">
        <f t="shared" si="97"/>
        <v>0</v>
      </c>
      <c r="H229" s="34">
        <f t="shared" si="97"/>
        <v>0</v>
      </c>
      <c r="I229" s="34">
        <f t="shared" si="97"/>
        <v>0</v>
      </c>
      <c r="J229" s="34">
        <f t="shared" si="97"/>
        <v>0</v>
      </c>
      <c r="K229" s="30" t="s">
        <v>14</v>
      </c>
    </row>
    <row r="230" spans="1:11" ht="15">
      <c r="A230" s="1">
        <v>214</v>
      </c>
      <c r="B230" s="24" t="s">
        <v>10</v>
      </c>
      <c r="C230" s="34">
        <f>C235</f>
        <v>0</v>
      </c>
      <c r="D230" s="34">
        <f aca="true" t="shared" si="98" ref="D230:J230">D235</f>
        <v>0</v>
      </c>
      <c r="E230" s="34">
        <f t="shared" si="98"/>
        <v>0</v>
      </c>
      <c r="F230" s="34">
        <f t="shared" si="98"/>
        <v>0</v>
      </c>
      <c r="G230" s="34">
        <f t="shared" si="98"/>
        <v>0</v>
      </c>
      <c r="H230" s="34">
        <f t="shared" si="98"/>
        <v>0</v>
      </c>
      <c r="I230" s="34">
        <f t="shared" si="98"/>
        <v>0</v>
      </c>
      <c r="J230" s="34">
        <f t="shared" si="98"/>
        <v>0</v>
      </c>
      <c r="K230" s="30" t="s">
        <v>14</v>
      </c>
    </row>
    <row r="231" spans="1:11" ht="15">
      <c r="A231" s="1">
        <v>215</v>
      </c>
      <c r="B231" s="24" t="s">
        <v>11</v>
      </c>
      <c r="C231" s="34">
        <f>C236</f>
        <v>3784055.04</v>
      </c>
      <c r="D231" s="34">
        <f aca="true" t="shared" si="99" ref="D231:J231">D236</f>
        <v>0</v>
      </c>
      <c r="E231" s="34">
        <f t="shared" si="99"/>
        <v>384055.04</v>
      </c>
      <c r="F231" s="34">
        <f t="shared" si="99"/>
        <v>1700000</v>
      </c>
      <c r="G231" s="34">
        <f t="shared" si="99"/>
        <v>1700000</v>
      </c>
      <c r="H231" s="34">
        <f t="shared" si="99"/>
        <v>0</v>
      </c>
      <c r="I231" s="34">
        <f t="shared" si="99"/>
        <v>0</v>
      </c>
      <c r="J231" s="34">
        <f t="shared" si="99"/>
        <v>0</v>
      </c>
      <c r="K231" s="30" t="s">
        <v>14</v>
      </c>
    </row>
    <row r="232" spans="1:11" ht="15">
      <c r="A232" s="1">
        <v>216</v>
      </c>
      <c r="B232" s="40" t="s">
        <v>116</v>
      </c>
      <c r="C232" s="34"/>
      <c r="D232" s="34"/>
      <c r="E232" s="34"/>
      <c r="F232" s="34"/>
      <c r="G232" s="34"/>
      <c r="H232" s="34"/>
      <c r="I232" s="34"/>
      <c r="J232" s="34"/>
      <c r="K232" s="30"/>
    </row>
    <row r="233" spans="1:11" ht="30">
      <c r="A233" s="1">
        <v>217</v>
      </c>
      <c r="B233" s="24" t="s">
        <v>342</v>
      </c>
      <c r="C233" s="34">
        <f>C236+C235+C234</f>
        <v>3784055.04</v>
      </c>
      <c r="D233" s="34">
        <f aca="true" t="shared" si="100" ref="D233:J233">D236+D235+D234</f>
        <v>0</v>
      </c>
      <c r="E233" s="34">
        <f t="shared" si="100"/>
        <v>384055.04</v>
      </c>
      <c r="F233" s="34">
        <f t="shared" si="100"/>
        <v>1700000</v>
      </c>
      <c r="G233" s="34">
        <f t="shared" si="100"/>
        <v>1700000</v>
      </c>
      <c r="H233" s="34">
        <f t="shared" si="100"/>
        <v>0</v>
      </c>
      <c r="I233" s="34">
        <f t="shared" si="100"/>
        <v>0</v>
      </c>
      <c r="J233" s="34">
        <f t="shared" si="100"/>
        <v>0</v>
      </c>
      <c r="K233" s="30"/>
    </row>
    <row r="234" spans="1:11" ht="15">
      <c r="A234" s="1">
        <v>218</v>
      </c>
      <c r="B234" s="24" t="s">
        <v>26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0"/>
    </row>
    <row r="235" spans="1:11" ht="15">
      <c r="A235" s="1">
        <v>219</v>
      </c>
      <c r="B235" s="24" t="s">
        <v>10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0"/>
    </row>
    <row r="236" spans="1:11" ht="15">
      <c r="A236" s="1">
        <v>220</v>
      </c>
      <c r="B236" s="24" t="s">
        <v>11</v>
      </c>
      <c r="C236" s="34">
        <f>D236+E236+F236+G236+H236+I236+J236</f>
        <v>3784055.04</v>
      </c>
      <c r="D236" s="34">
        <v>0</v>
      </c>
      <c r="E236" s="34">
        <v>384055.04</v>
      </c>
      <c r="F236" s="34">
        <v>1700000</v>
      </c>
      <c r="G236" s="34">
        <v>1700000</v>
      </c>
      <c r="H236" s="34">
        <v>0</v>
      </c>
      <c r="I236" s="34">
        <v>0</v>
      </c>
      <c r="J236" s="34">
        <v>0</v>
      </c>
      <c r="K236" s="30"/>
    </row>
    <row r="237" spans="1:11" ht="15">
      <c r="A237" s="1">
        <v>221</v>
      </c>
      <c r="B237" s="81" t="s">
        <v>12</v>
      </c>
      <c r="C237" s="77"/>
      <c r="D237" s="77"/>
      <c r="E237" s="77"/>
      <c r="F237" s="77"/>
      <c r="G237" s="77"/>
      <c r="H237" s="77"/>
      <c r="I237" s="77"/>
      <c r="J237" s="77"/>
      <c r="K237" s="77"/>
    </row>
    <row r="238" spans="1:11" ht="30" customHeight="1">
      <c r="A238" s="1">
        <v>222</v>
      </c>
      <c r="B238" s="24" t="s">
        <v>25</v>
      </c>
      <c r="C238" s="34">
        <f>C241</f>
        <v>50350398</v>
      </c>
      <c r="D238" s="34">
        <f aca="true" t="shared" si="101" ref="D238:J238">D241</f>
        <v>10584300</v>
      </c>
      <c r="E238" s="34">
        <f t="shared" si="101"/>
        <v>9767124</v>
      </c>
      <c r="F238" s="34">
        <f t="shared" si="101"/>
        <v>6118000</v>
      </c>
      <c r="G238" s="34">
        <f t="shared" si="101"/>
        <v>6135974</v>
      </c>
      <c r="H238" s="34">
        <f t="shared" si="101"/>
        <v>5915000</v>
      </c>
      <c r="I238" s="34">
        <f t="shared" si="101"/>
        <v>5915000</v>
      </c>
      <c r="J238" s="34">
        <f t="shared" si="101"/>
        <v>5915000</v>
      </c>
      <c r="K238" s="30" t="s">
        <v>22</v>
      </c>
    </row>
    <row r="239" spans="1:11" ht="15">
      <c r="A239" s="1">
        <v>223</v>
      </c>
      <c r="B239" s="24" t="s">
        <v>26</v>
      </c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0" t="s">
        <v>7</v>
      </c>
    </row>
    <row r="240" spans="1:11" ht="15">
      <c r="A240" s="1">
        <v>224</v>
      </c>
      <c r="B240" s="24" t="s">
        <v>10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0" t="s">
        <v>22</v>
      </c>
    </row>
    <row r="241" spans="1:11" ht="15">
      <c r="A241" s="1">
        <v>225</v>
      </c>
      <c r="B241" s="24" t="s">
        <v>11</v>
      </c>
      <c r="C241" s="34">
        <f>C246+C251+C256+C261</f>
        <v>50350398</v>
      </c>
      <c r="D241" s="34">
        <f aca="true" t="shared" si="102" ref="D241:J241">D246+D251+D256+D261</f>
        <v>10584300</v>
      </c>
      <c r="E241" s="34">
        <f t="shared" si="102"/>
        <v>9767124</v>
      </c>
      <c r="F241" s="34">
        <f t="shared" si="102"/>
        <v>6118000</v>
      </c>
      <c r="G241" s="34">
        <f t="shared" si="102"/>
        <v>6135974</v>
      </c>
      <c r="H241" s="34">
        <f t="shared" si="102"/>
        <v>5915000</v>
      </c>
      <c r="I241" s="34">
        <f t="shared" si="102"/>
        <v>5915000</v>
      </c>
      <c r="J241" s="34">
        <f t="shared" si="102"/>
        <v>5915000</v>
      </c>
      <c r="K241" s="30" t="s">
        <v>22</v>
      </c>
    </row>
    <row r="242" spans="1:11" ht="15">
      <c r="A242" s="1">
        <v>226</v>
      </c>
      <c r="B242" s="40" t="s">
        <v>131</v>
      </c>
      <c r="C242" s="34"/>
      <c r="D242" s="34"/>
      <c r="E242" s="34"/>
      <c r="F242" s="34"/>
      <c r="G242" s="34"/>
      <c r="H242" s="34"/>
      <c r="I242" s="34"/>
      <c r="J242" s="34"/>
      <c r="K242" s="30"/>
    </row>
    <row r="243" spans="1:11" ht="31.5" customHeight="1">
      <c r="A243" s="1">
        <v>227</v>
      </c>
      <c r="B243" s="24" t="s">
        <v>130</v>
      </c>
      <c r="C243" s="34">
        <f>C246</f>
        <v>38303324</v>
      </c>
      <c r="D243" s="34">
        <f aca="true" t="shared" si="103" ref="D243:J243">D246</f>
        <v>5600000</v>
      </c>
      <c r="E243" s="34">
        <f t="shared" si="103"/>
        <v>5903324</v>
      </c>
      <c r="F243" s="34">
        <f t="shared" si="103"/>
        <v>5000000</v>
      </c>
      <c r="G243" s="34">
        <f t="shared" si="103"/>
        <v>5000000</v>
      </c>
      <c r="H243" s="34">
        <f t="shared" si="103"/>
        <v>5600000</v>
      </c>
      <c r="I243" s="34">
        <f t="shared" si="103"/>
        <v>5600000</v>
      </c>
      <c r="J243" s="34">
        <f t="shared" si="103"/>
        <v>5600000</v>
      </c>
      <c r="K243" s="30" t="s">
        <v>14</v>
      </c>
    </row>
    <row r="244" spans="1:11" ht="15">
      <c r="A244" s="1">
        <v>228</v>
      </c>
      <c r="B244" s="24" t="s">
        <v>26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0" t="s">
        <v>14</v>
      </c>
    </row>
    <row r="245" spans="1:11" ht="15">
      <c r="A245" s="1">
        <v>229</v>
      </c>
      <c r="B245" s="24" t="s">
        <v>10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0" t="s">
        <v>14</v>
      </c>
    </row>
    <row r="246" spans="1:11" ht="15">
      <c r="A246" s="1">
        <v>230</v>
      </c>
      <c r="B246" s="24" t="s">
        <v>11</v>
      </c>
      <c r="C246" s="34">
        <f>SUM(D246:J246)</f>
        <v>38303324</v>
      </c>
      <c r="D246" s="34">
        <v>5600000</v>
      </c>
      <c r="E246" s="34">
        <v>5903324</v>
      </c>
      <c r="F246" s="34">
        <v>5000000</v>
      </c>
      <c r="G246" s="34">
        <v>5000000</v>
      </c>
      <c r="H246" s="34">
        <v>5600000</v>
      </c>
      <c r="I246" s="34">
        <v>5600000</v>
      </c>
      <c r="J246" s="34">
        <v>5600000</v>
      </c>
      <c r="K246" s="30" t="s">
        <v>14</v>
      </c>
    </row>
    <row r="247" spans="1:11" ht="15">
      <c r="A247" s="1">
        <v>231</v>
      </c>
      <c r="B247" s="40" t="s">
        <v>117</v>
      </c>
      <c r="C247" s="34"/>
      <c r="D247" s="34"/>
      <c r="E247" s="34"/>
      <c r="F247" s="34"/>
      <c r="G247" s="34"/>
      <c r="H247" s="34"/>
      <c r="I247" s="34"/>
      <c r="J247" s="34"/>
      <c r="K247" s="30"/>
    </row>
    <row r="248" spans="1:11" ht="76.5" customHeight="1">
      <c r="A248" s="1">
        <v>232</v>
      </c>
      <c r="B248" s="24" t="s">
        <v>132</v>
      </c>
      <c r="C248" s="34">
        <f>C251</f>
        <v>3010717</v>
      </c>
      <c r="D248" s="34">
        <f aca="true" t="shared" si="104" ref="D248:J248">D251</f>
        <v>315000</v>
      </c>
      <c r="E248" s="34">
        <f t="shared" si="104"/>
        <v>350717</v>
      </c>
      <c r="F248" s="34">
        <f t="shared" si="104"/>
        <v>700000</v>
      </c>
      <c r="G248" s="34">
        <f t="shared" si="104"/>
        <v>700000</v>
      </c>
      <c r="H248" s="34">
        <f t="shared" si="104"/>
        <v>315000</v>
      </c>
      <c r="I248" s="34">
        <f t="shared" si="104"/>
        <v>315000</v>
      </c>
      <c r="J248" s="34">
        <f t="shared" si="104"/>
        <v>315000</v>
      </c>
      <c r="K248" s="30" t="s">
        <v>14</v>
      </c>
    </row>
    <row r="249" spans="1:11" ht="15">
      <c r="A249" s="1">
        <v>233</v>
      </c>
      <c r="B249" s="24" t="s">
        <v>26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0" t="s">
        <v>14</v>
      </c>
    </row>
    <row r="250" spans="1:11" ht="15">
      <c r="A250" s="1">
        <v>234</v>
      </c>
      <c r="B250" s="24" t="s">
        <v>10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0" t="s">
        <v>14</v>
      </c>
    </row>
    <row r="251" spans="1:11" ht="15">
      <c r="A251" s="1">
        <v>235</v>
      </c>
      <c r="B251" s="24" t="s">
        <v>11</v>
      </c>
      <c r="C251" s="34">
        <f>SUM(D251:J251)</f>
        <v>3010717</v>
      </c>
      <c r="D251" s="34">
        <v>315000</v>
      </c>
      <c r="E251" s="34">
        <v>350717</v>
      </c>
      <c r="F251" s="34">
        <v>700000</v>
      </c>
      <c r="G251" s="34">
        <v>700000</v>
      </c>
      <c r="H251" s="34">
        <v>315000</v>
      </c>
      <c r="I251" s="34">
        <v>315000</v>
      </c>
      <c r="J251" s="34">
        <v>315000</v>
      </c>
      <c r="K251" s="30" t="s">
        <v>14</v>
      </c>
    </row>
    <row r="252" spans="1:11" ht="15">
      <c r="A252" s="1">
        <v>236</v>
      </c>
      <c r="B252" s="40" t="s">
        <v>133</v>
      </c>
      <c r="C252" s="34"/>
      <c r="D252" s="34"/>
      <c r="E252" s="34"/>
      <c r="F252" s="34"/>
      <c r="G252" s="34"/>
      <c r="H252" s="34"/>
      <c r="I252" s="34"/>
      <c r="J252" s="34"/>
      <c r="K252" s="30"/>
    </row>
    <row r="253" spans="1:11" ht="48" customHeight="1">
      <c r="A253" s="1">
        <v>237</v>
      </c>
      <c r="B253" s="24" t="s">
        <v>317</v>
      </c>
      <c r="C253" s="34">
        <f>C256</f>
        <v>7382383</v>
      </c>
      <c r="D253" s="34">
        <f aca="true" t="shared" si="105" ref="D253:J253">D256</f>
        <v>4269300</v>
      </c>
      <c r="E253" s="34">
        <f t="shared" si="105"/>
        <v>3113083</v>
      </c>
      <c r="F253" s="34">
        <f t="shared" si="105"/>
        <v>0</v>
      </c>
      <c r="G253" s="34">
        <f t="shared" si="105"/>
        <v>0</v>
      </c>
      <c r="H253" s="34">
        <f t="shared" si="105"/>
        <v>0</v>
      </c>
      <c r="I253" s="34">
        <f t="shared" si="105"/>
        <v>0</v>
      </c>
      <c r="J253" s="34">
        <f t="shared" si="105"/>
        <v>0</v>
      </c>
      <c r="K253" s="30" t="s">
        <v>14</v>
      </c>
    </row>
    <row r="254" spans="1:11" ht="15">
      <c r="A254" s="1">
        <v>238</v>
      </c>
      <c r="B254" s="24" t="s">
        <v>26</v>
      </c>
      <c r="C254" s="34"/>
      <c r="D254" s="34"/>
      <c r="E254" s="34"/>
      <c r="F254" s="34"/>
      <c r="G254" s="34"/>
      <c r="H254" s="34"/>
      <c r="I254" s="34"/>
      <c r="J254" s="34"/>
      <c r="K254" s="30" t="s">
        <v>14</v>
      </c>
    </row>
    <row r="255" spans="1:11" ht="15">
      <c r="A255" s="1">
        <v>239</v>
      </c>
      <c r="B255" s="24" t="s">
        <v>2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0" t="s">
        <v>14</v>
      </c>
    </row>
    <row r="256" spans="1:11" ht="15">
      <c r="A256" s="1">
        <v>240</v>
      </c>
      <c r="B256" s="24" t="s">
        <v>11</v>
      </c>
      <c r="C256" s="34">
        <f>SUM(D256:F256)</f>
        <v>7382383</v>
      </c>
      <c r="D256" s="34">
        <v>4269300</v>
      </c>
      <c r="E256" s="34">
        <v>3113083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0" t="s">
        <v>14</v>
      </c>
    </row>
    <row r="257" spans="1:11" ht="15">
      <c r="A257" s="1">
        <v>241</v>
      </c>
      <c r="B257" s="40" t="s">
        <v>120</v>
      </c>
      <c r="C257" s="34"/>
      <c r="D257" s="34"/>
      <c r="E257" s="34"/>
      <c r="F257" s="34"/>
      <c r="G257" s="34"/>
      <c r="H257" s="34"/>
      <c r="I257" s="34"/>
      <c r="J257" s="34"/>
      <c r="K257" s="30"/>
    </row>
    <row r="258" spans="1:11" ht="62.25" customHeight="1">
      <c r="A258" s="1">
        <v>242</v>
      </c>
      <c r="B258" s="24" t="s">
        <v>134</v>
      </c>
      <c r="C258" s="34">
        <f>C261</f>
        <v>1653974</v>
      </c>
      <c r="D258" s="34">
        <f aca="true" t="shared" si="106" ref="D258:I258">D261</f>
        <v>400000</v>
      </c>
      <c r="E258" s="34">
        <f t="shared" si="106"/>
        <v>400000</v>
      </c>
      <c r="F258" s="34">
        <f t="shared" si="106"/>
        <v>418000</v>
      </c>
      <c r="G258" s="34">
        <f t="shared" si="106"/>
        <v>435974</v>
      </c>
      <c r="H258" s="34">
        <f t="shared" si="106"/>
        <v>0</v>
      </c>
      <c r="I258" s="34">
        <f t="shared" si="106"/>
        <v>0</v>
      </c>
      <c r="J258" s="34">
        <v>0</v>
      </c>
      <c r="K258" s="30"/>
    </row>
    <row r="259" spans="1:11" ht="15">
      <c r="A259" s="1">
        <v>243</v>
      </c>
      <c r="B259" s="24" t="s">
        <v>26</v>
      </c>
      <c r="C259" s="34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0"/>
    </row>
    <row r="260" spans="1:11" ht="15">
      <c r="A260" s="1">
        <v>244</v>
      </c>
      <c r="B260" s="24" t="s">
        <v>10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0"/>
    </row>
    <row r="261" spans="1:11" ht="15">
      <c r="A261" s="1">
        <v>245</v>
      </c>
      <c r="B261" s="24" t="s">
        <v>11</v>
      </c>
      <c r="C261" s="34">
        <f>D261+E261+F261+G261</f>
        <v>1653974</v>
      </c>
      <c r="D261" s="34">
        <v>400000</v>
      </c>
      <c r="E261" s="34">
        <v>400000</v>
      </c>
      <c r="F261" s="34">
        <v>418000</v>
      </c>
      <c r="G261" s="34">
        <v>435974</v>
      </c>
      <c r="H261" s="34">
        <v>0</v>
      </c>
      <c r="I261" s="34">
        <v>0</v>
      </c>
      <c r="J261" s="34">
        <v>0</v>
      </c>
      <c r="K261" s="30"/>
    </row>
    <row r="262" spans="1:11" ht="15">
      <c r="A262" s="1">
        <v>246</v>
      </c>
      <c r="B262" s="81" t="s">
        <v>323</v>
      </c>
      <c r="C262" s="77"/>
      <c r="D262" s="77"/>
      <c r="E262" s="77"/>
      <c r="F262" s="77"/>
      <c r="G262" s="77"/>
      <c r="H262" s="77"/>
      <c r="I262" s="77"/>
      <c r="J262" s="77"/>
      <c r="K262" s="77"/>
    </row>
    <row r="263" spans="1:11" ht="28.5" customHeight="1">
      <c r="A263" s="1">
        <v>247</v>
      </c>
      <c r="B263" s="40" t="s">
        <v>166</v>
      </c>
      <c r="C263" s="34">
        <f>C269</f>
        <v>11512612</v>
      </c>
      <c r="D263" s="34">
        <f aca="true" t="shared" si="107" ref="D263:J263">D269</f>
        <v>1377800</v>
      </c>
      <c r="E263" s="34">
        <f t="shared" si="107"/>
        <v>1913600</v>
      </c>
      <c r="F263" s="34">
        <f t="shared" si="107"/>
        <v>1999712</v>
      </c>
      <c r="G263" s="34">
        <f t="shared" si="107"/>
        <v>2085700</v>
      </c>
      <c r="H263" s="34">
        <f t="shared" si="107"/>
        <v>1378600</v>
      </c>
      <c r="I263" s="34">
        <f t="shared" si="107"/>
        <v>1378600</v>
      </c>
      <c r="J263" s="34">
        <f t="shared" si="107"/>
        <v>1378600</v>
      </c>
      <c r="K263" s="30" t="s">
        <v>30</v>
      </c>
    </row>
    <row r="264" spans="1:11" ht="15">
      <c r="A264" s="1">
        <v>248</v>
      </c>
      <c r="B264" s="24" t="s">
        <v>26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0"/>
    </row>
    <row r="265" spans="1:11" ht="15">
      <c r="A265" s="1">
        <v>249</v>
      </c>
      <c r="B265" s="24" t="s">
        <v>10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0"/>
    </row>
    <row r="266" spans="1:11" ht="15">
      <c r="A266" s="1">
        <v>250</v>
      </c>
      <c r="B266" s="24" t="s">
        <v>11</v>
      </c>
      <c r="C266" s="34">
        <f>C272</f>
        <v>11512612</v>
      </c>
      <c r="D266" s="34">
        <f aca="true" t="shared" si="108" ref="D266:J266">D272</f>
        <v>1377800</v>
      </c>
      <c r="E266" s="34">
        <f t="shared" si="108"/>
        <v>1913600</v>
      </c>
      <c r="F266" s="34">
        <f t="shared" si="108"/>
        <v>1999712</v>
      </c>
      <c r="G266" s="34">
        <f t="shared" si="108"/>
        <v>2085700</v>
      </c>
      <c r="H266" s="34">
        <f t="shared" si="108"/>
        <v>1378600</v>
      </c>
      <c r="I266" s="34">
        <f t="shared" si="108"/>
        <v>1378600</v>
      </c>
      <c r="J266" s="34">
        <f t="shared" si="108"/>
        <v>1378600</v>
      </c>
      <c r="K266" s="30" t="s">
        <v>30</v>
      </c>
    </row>
    <row r="267" spans="1:11" ht="15">
      <c r="A267" s="1">
        <v>251</v>
      </c>
      <c r="B267" s="24" t="s">
        <v>27</v>
      </c>
      <c r="C267" s="34">
        <v>0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0"/>
    </row>
    <row r="268" spans="1:11" ht="15">
      <c r="A268" s="1">
        <v>252</v>
      </c>
      <c r="B268" s="81" t="s">
        <v>12</v>
      </c>
      <c r="C268" s="77"/>
      <c r="D268" s="77"/>
      <c r="E268" s="77"/>
      <c r="F268" s="77"/>
      <c r="G268" s="77"/>
      <c r="H268" s="77"/>
      <c r="I268" s="77"/>
      <c r="J268" s="77"/>
      <c r="K268" s="77"/>
    </row>
    <row r="269" spans="1:11" ht="30" customHeight="1">
      <c r="A269" s="1">
        <v>253</v>
      </c>
      <c r="B269" s="24" t="s">
        <v>25</v>
      </c>
      <c r="C269" s="34">
        <f>C272</f>
        <v>11512612</v>
      </c>
      <c r="D269" s="34">
        <f aca="true" t="shared" si="109" ref="D269:J269">D272</f>
        <v>1377800</v>
      </c>
      <c r="E269" s="34">
        <f t="shared" si="109"/>
        <v>1913600</v>
      </c>
      <c r="F269" s="34">
        <f t="shared" si="109"/>
        <v>1999712</v>
      </c>
      <c r="G269" s="34">
        <f t="shared" si="109"/>
        <v>2085700</v>
      </c>
      <c r="H269" s="34">
        <f t="shared" si="109"/>
        <v>1378600</v>
      </c>
      <c r="I269" s="34">
        <f t="shared" si="109"/>
        <v>1378600</v>
      </c>
      <c r="J269" s="34">
        <f t="shared" si="109"/>
        <v>1378600</v>
      </c>
      <c r="K269" s="30" t="s">
        <v>30</v>
      </c>
    </row>
    <row r="270" spans="1:11" ht="15">
      <c r="A270" s="1">
        <v>254</v>
      </c>
      <c r="B270" s="24" t="s">
        <v>26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0" t="s">
        <v>7</v>
      </c>
    </row>
    <row r="271" spans="1:11" ht="15">
      <c r="A271" s="1">
        <v>255</v>
      </c>
      <c r="B271" s="24" t="s">
        <v>10</v>
      </c>
      <c r="C271" s="34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0" t="s">
        <v>30</v>
      </c>
    </row>
    <row r="272" spans="1:11" ht="15">
      <c r="A272" s="1">
        <v>256</v>
      </c>
      <c r="B272" s="24" t="s">
        <v>11</v>
      </c>
      <c r="C272" s="34">
        <f>C278+C284</f>
        <v>11512612</v>
      </c>
      <c r="D272" s="34">
        <f aca="true" t="shared" si="110" ref="D272:J272">D278+D284</f>
        <v>1377800</v>
      </c>
      <c r="E272" s="34">
        <f t="shared" si="110"/>
        <v>1913600</v>
      </c>
      <c r="F272" s="34">
        <f t="shared" si="110"/>
        <v>1999712</v>
      </c>
      <c r="G272" s="34">
        <f t="shared" si="110"/>
        <v>2085700</v>
      </c>
      <c r="H272" s="34">
        <f t="shared" si="110"/>
        <v>1378600</v>
      </c>
      <c r="I272" s="34">
        <f t="shared" si="110"/>
        <v>1378600</v>
      </c>
      <c r="J272" s="34">
        <f t="shared" si="110"/>
        <v>1378600</v>
      </c>
      <c r="K272" s="30" t="s">
        <v>30</v>
      </c>
    </row>
    <row r="273" spans="1:11" ht="15">
      <c r="A273" s="1">
        <v>257</v>
      </c>
      <c r="B273" s="24" t="s">
        <v>27</v>
      </c>
      <c r="C273" s="34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0" t="s">
        <v>7</v>
      </c>
    </row>
    <row r="274" spans="1:11" ht="15">
      <c r="A274" s="1">
        <v>258</v>
      </c>
      <c r="B274" s="40" t="s">
        <v>131</v>
      </c>
      <c r="C274" s="34"/>
      <c r="D274" s="34"/>
      <c r="E274" s="34"/>
      <c r="F274" s="34"/>
      <c r="G274" s="34"/>
      <c r="H274" s="34"/>
      <c r="I274" s="34"/>
      <c r="J274" s="34"/>
      <c r="K274" s="30"/>
    </row>
    <row r="275" spans="1:11" ht="30.75" customHeight="1">
      <c r="A275" s="1">
        <v>259</v>
      </c>
      <c r="B275" s="24" t="s">
        <v>135</v>
      </c>
      <c r="C275" s="34">
        <f>C278</f>
        <v>11153412</v>
      </c>
      <c r="D275" s="34">
        <f aca="true" t="shared" si="111" ref="D275:J275">D278</f>
        <v>1288600</v>
      </c>
      <c r="E275" s="34">
        <f t="shared" si="111"/>
        <v>1913600</v>
      </c>
      <c r="F275" s="34">
        <f t="shared" si="111"/>
        <v>1999712</v>
      </c>
      <c r="G275" s="34">
        <f t="shared" si="111"/>
        <v>2085700</v>
      </c>
      <c r="H275" s="34">
        <f t="shared" si="111"/>
        <v>1288600</v>
      </c>
      <c r="I275" s="34">
        <f t="shared" si="111"/>
        <v>1288600</v>
      </c>
      <c r="J275" s="34">
        <f t="shared" si="111"/>
        <v>1288600</v>
      </c>
      <c r="K275" s="30" t="s">
        <v>14</v>
      </c>
    </row>
    <row r="276" spans="1:11" ht="15">
      <c r="A276" s="1">
        <v>260</v>
      </c>
      <c r="B276" s="24" t="s">
        <v>26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0"/>
    </row>
    <row r="277" spans="1:11" ht="15">
      <c r="A277" s="1">
        <v>261</v>
      </c>
      <c r="B277" s="24" t="s">
        <v>10</v>
      </c>
      <c r="C277" s="34">
        <v>0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0"/>
    </row>
    <row r="278" spans="1:11" ht="15">
      <c r="A278" s="1">
        <v>262</v>
      </c>
      <c r="B278" s="24" t="s">
        <v>11</v>
      </c>
      <c r="C278" s="34">
        <f>SUM(D278:J278)</f>
        <v>11153412</v>
      </c>
      <c r="D278" s="34">
        <v>1288600</v>
      </c>
      <c r="E278" s="34">
        <v>1913600</v>
      </c>
      <c r="F278" s="34">
        <v>1999712</v>
      </c>
      <c r="G278" s="34">
        <v>2085700</v>
      </c>
      <c r="H278" s="34">
        <v>1288600</v>
      </c>
      <c r="I278" s="34">
        <v>1288600</v>
      </c>
      <c r="J278" s="34">
        <v>1288600</v>
      </c>
      <c r="K278" s="30" t="s">
        <v>14</v>
      </c>
    </row>
    <row r="279" spans="1:11" ht="15">
      <c r="A279" s="1">
        <v>263</v>
      </c>
      <c r="B279" s="24" t="s">
        <v>27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0"/>
    </row>
    <row r="280" spans="1:11" ht="15">
      <c r="A280" s="1">
        <v>264</v>
      </c>
      <c r="B280" s="40" t="s">
        <v>137</v>
      </c>
      <c r="C280" s="34"/>
      <c r="D280" s="34"/>
      <c r="E280" s="34"/>
      <c r="F280" s="34"/>
      <c r="G280" s="34"/>
      <c r="H280" s="34"/>
      <c r="I280" s="34"/>
      <c r="J280" s="34"/>
      <c r="K280" s="30"/>
    </row>
    <row r="281" spans="1:11" ht="28.5" customHeight="1">
      <c r="A281" s="1">
        <v>265</v>
      </c>
      <c r="B281" s="24" t="s">
        <v>136</v>
      </c>
      <c r="C281" s="34">
        <f>C284</f>
        <v>359200</v>
      </c>
      <c r="D281" s="34">
        <f aca="true" t="shared" si="112" ref="D281:J281">D284</f>
        <v>89200</v>
      </c>
      <c r="E281" s="34">
        <f t="shared" si="112"/>
        <v>0</v>
      </c>
      <c r="F281" s="34">
        <f t="shared" si="112"/>
        <v>0</v>
      </c>
      <c r="G281" s="34">
        <f t="shared" si="112"/>
        <v>0</v>
      </c>
      <c r="H281" s="34">
        <f t="shared" si="112"/>
        <v>90000</v>
      </c>
      <c r="I281" s="34">
        <f t="shared" si="112"/>
        <v>90000</v>
      </c>
      <c r="J281" s="34">
        <f t="shared" si="112"/>
        <v>90000</v>
      </c>
      <c r="K281" s="30"/>
    </row>
    <row r="282" spans="1:11" ht="15">
      <c r="A282" s="1">
        <v>266</v>
      </c>
      <c r="B282" s="24" t="s">
        <v>26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0"/>
    </row>
    <row r="283" spans="1:11" ht="15">
      <c r="A283" s="1">
        <v>267</v>
      </c>
      <c r="B283" s="24" t="s">
        <v>10</v>
      </c>
      <c r="C283" s="34">
        <v>0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0"/>
    </row>
    <row r="284" spans="1:11" ht="15">
      <c r="A284" s="1">
        <v>268</v>
      </c>
      <c r="B284" s="24" t="s">
        <v>11</v>
      </c>
      <c r="C284" s="34">
        <f>SUM(D284:J284)</f>
        <v>359200</v>
      </c>
      <c r="D284" s="34">
        <v>89200</v>
      </c>
      <c r="E284" s="34">
        <v>0</v>
      </c>
      <c r="F284" s="34">
        <v>0</v>
      </c>
      <c r="G284" s="34">
        <v>0</v>
      </c>
      <c r="H284" s="34">
        <v>90000</v>
      </c>
      <c r="I284" s="34">
        <v>90000</v>
      </c>
      <c r="J284" s="34">
        <v>90000</v>
      </c>
      <c r="K284" s="30"/>
    </row>
    <row r="285" spans="1:11" ht="15">
      <c r="A285" s="1">
        <v>269</v>
      </c>
      <c r="B285" s="24" t="s">
        <v>27</v>
      </c>
      <c r="C285" s="34">
        <v>0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0"/>
    </row>
    <row r="286" spans="1:11" ht="15">
      <c r="A286" s="1">
        <v>270</v>
      </c>
      <c r="B286" s="81" t="s">
        <v>114</v>
      </c>
      <c r="C286" s="77"/>
      <c r="D286" s="77"/>
      <c r="E286" s="77"/>
      <c r="F286" s="77"/>
      <c r="G286" s="77"/>
      <c r="H286" s="77"/>
      <c r="I286" s="77"/>
      <c r="J286" s="77"/>
      <c r="K286" s="77"/>
    </row>
    <row r="287" spans="1:11" ht="34.5" customHeight="1">
      <c r="A287" s="1">
        <v>271</v>
      </c>
      <c r="B287" s="55" t="s">
        <v>31</v>
      </c>
      <c r="C287" s="34">
        <f>C292</f>
        <v>6470217.84</v>
      </c>
      <c r="D287" s="34">
        <f aca="true" t="shared" si="113" ref="D287:J287">D292</f>
        <v>81287.84</v>
      </c>
      <c r="E287" s="34">
        <f t="shared" si="113"/>
        <v>1677900</v>
      </c>
      <c r="F287" s="34">
        <f t="shared" si="113"/>
        <v>3757180</v>
      </c>
      <c r="G287" s="34">
        <f t="shared" si="113"/>
        <v>953850</v>
      </c>
      <c r="H287" s="34">
        <f t="shared" si="113"/>
        <v>0</v>
      </c>
      <c r="I287" s="34">
        <f t="shared" si="113"/>
        <v>0</v>
      </c>
      <c r="J287" s="34">
        <f t="shared" si="113"/>
        <v>0</v>
      </c>
      <c r="K287" s="30" t="s">
        <v>32</v>
      </c>
    </row>
    <row r="288" spans="1:11" ht="15">
      <c r="A288" s="1">
        <v>272</v>
      </c>
      <c r="B288" s="56" t="s">
        <v>26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0" t="s">
        <v>7</v>
      </c>
    </row>
    <row r="289" spans="1:11" ht="15">
      <c r="A289" s="1">
        <v>273</v>
      </c>
      <c r="B289" s="56" t="s">
        <v>10</v>
      </c>
      <c r="C289" s="34">
        <f>C294</f>
        <v>0</v>
      </c>
      <c r="D289" s="34">
        <f aca="true" t="shared" si="114" ref="D289:J289">D294</f>
        <v>0</v>
      </c>
      <c r="E289" s="34">
        <f t="shared" si="114"/>
        <v>0</v>
      </c>
      <c r="F289" s="34">
        <f t="shared" si="114"/>
        <v>0</v>
      </c>
      <c r="G289" s="34">
        <f t="shared" si="114"/>
        <v>0</v>
      </c>
      <c r="H289" s="34">
        <f t="shared" si="114"/>
        <v>0</v>
      </c>
      <c r="I289" s="34">
        <f t="shared" si="114"/>
        <v>0</v>
      </c>
      <c r="J289" s="34">
        <f t="shared" si="114"/>
        <v>0</v>
      </c>
      <c r="K289" s="30" t="s">
        <v>32</v>
      </c>
    </row>
    <row r="290" spans="1:11" ht="15">
      <c r="A290" s="1">
        <v>274</v>
      </c>
      <c r="B290" s="56" t="s">
        <v>11</v>
      </c>
      <c r="C290" s="34">
        <f>C295</f>
        <v>6470217.84</v>
      </c>
      <c r="D290" s="34">
        <f aca="true" t="shared" si="115" ref="D290:J290">D295</f>
        <v>81287.84</v>
      </c>
      <c r="E290" s="34">
        <f t="shared" si="115"/>
        <v>1677900</v>
      </c>
      <c r="F290" s="34">
        <f t="shared" si="115"/>
        <v>3757180</v>
      </c>
      <c r="G290" s="34">
        <f t="shared" si="115"/>
        <v>953850</v>
      </c>
      <c r="H290" s="34">
        <f t="shared" si="115"/>
        <v>0</v>
      </c>
      <c r="I290" s="34">
        <f t="shared" si="115"/>
        <v>0</v>
      </c>
      <c r="J290" s="34">
        <f t="shared" si="115"/>
        <v>0</v>
      </c>
      <c r="K290" s="30" t="s">
        <v>32</v>
      </c>
    </row>
    <row r="291" spans="1:11" ht="15">
      <c r="A291" s="1">
        <v>275</v>
      </c>
      <c r="B291" s="81" t="s">
        <v>12</v>
      </c>
      <c r="C291" s="82"/>
      <c r="D291" s="82"/>
      <c r="E291" s="82"/>
      <c r="F291" s="82"/>
      <c r="G291" s="82"/>
      <c r="H291" s="82"/>
      <c r="I291" s="82"/>
      <c r="J291" s="82"/>
      <c r="K291" s="82"/>
    </row>
    <row r="292" spans="1:11" ht="30" customHeight="1">
      <c r="A292" s="1">
        <v>276</v>
      </c>
      <c r="B292" s="56" t="s">
        <v>25</v>
      </c>
      <c r="C292" s="34">
        <f>C294+C295</f>
        <v>6470217.84</v>
      </c>
      <c r="D292" s="34">
        <f aca="true" t="shared" si="116" ref="D292:I292">D294+D295</f>
        <v>81287.84</v>
      </c>
      <c r="E292" s="34">
        <f t="shared" si="116"/>
        <v>1677900</v>
      </c>
      <c r="F292" s="34">
        <f t="shared" si="116"/>
        <v>3757180</v>
      </c>
      <c r="G292" s="34">
        <f t="shared" si="116"/>
        <v>953850</v>
      </c>
      <c r="H292" s="34">
        <f t="shared" si="116"/>
        <v>0</v>
      </c>
      <c r="I292" s="34">
        <f t="shared" si="116"/>
        <v>0</v>
      </c>
      <c r="J292" s="34">
        <v>0</v>
      </c>
      <c r="K292" s="30" t="s">
        <v>32</v>
      </c>
    </row>
    <row r="293" spans="1:11" ht="15">
      <c r="A293" s="1">
        <v>277</v>
      </c>
      <c r="B293" s="56" t="s">
        <v>26</v>
      </c>
      <c r="C293" s="34">
        <v>0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0" t="s">
        <v>7</v>
      </c>
    </row>
    <row r="294" spans="1:11" ht="15">
      <c r="A294" s="1">
        <v>278</v>
      </c>
      <c r="B294" s="56" t="s">
        <v>10</v>
      </c>
      <c r="C294" s="34">
        <f>C299+C304+C309</f>
        <v>0</v>
      </c>
      <c r="D294" s="34">
        <f aca="true" t="shared" si="117" ref="D294:J294">D299+D304+D309</f>
        <v>0</v>
      </c>
      <c r="E294" s="34">
        <f t="shared" si="117"/>
        <v>0</v>
      </c>
      <c r="F294" s="34">
        <f t="shared" si="117"/>
        <v>0</v>
      </c>
      <c r="G294" s="34">
        <f t="shared" si="117"/>
        <v>0</v>
      </c>
      <c r="H294" s="34">
        <f t="shared" si="117"/>
        <v>0</v>
      </c>
      <c r="I294" s="34">
        <f t="shared" si="117"/>
        <v>0</v>
      </c>
      <c r="J294" s="34">
        <f t="shared" si="117"/>
        <v>0</v>
      </c>
      <c r="K294" s="30" t="s">
        <v>32</v>
      </c>
    </row>
    <row r="295" spans="1:11" ht="15">
      <c r="A295" s="1">
        <v>279</v>
      </c>
      <c r="B295" s="56" t="s">
        <v>11</v>
      </c>
      <c r="C295" s="34">
        <f>C300+C305+C310+C313+C316</f>
        <v>6470217.84</v>
      </c>
      <c r="D295" s="34">
        <f aca="true" t="shared" si="118" ref="D295:J295">D300+D305+D310+D313+D316</f>
        <v>81287.84</v>
      </c>
      <c r="E295" s="34">
        <f t="shared" si="118"/>
        <v>1677900</v>
      </c>
      <c r="F295" s="34">
        <f t="shared" si="118"/>
        <v>3757180</v>
      </c>
      <c r="G295" s="34">
        <f t="shared" si="118"/>
        <v>953850</v>
      </c>
      <c r="H295" s="34">
        <f t="shared" si="118"/>
        <v>0</v>
      </c>
      <c r="I295" s="34">
        <f t="shared" si="118"/>
        <v>0</v>
      </c>
      <c r="J295" s="34">
        <f t="shared" si="118"/>
        <v>0</v>
      </c>
      <c r="K295" s="30" t="s">
        <v>32</v>
      </c>
    </row>
    <row r="296" spans="1:11" ht="15">
      <c r="A296" s="1">
        <v>280</v>
      </c>
      <c r="B296" s="55" t="s">
        <v>116</v>
      </c>
      <c r="C296" s="34"/>
      <c r="D296" s="34"/>
      <c r="E296" s="34"/>
      <c r="F296" s="34"/>
      <c r="G296" s="34"/>
      <c r="H296" s="34"/>
      <c r="I296" s="34"/>
      <c r="J296" s="34"/>
      <c r="K296" s="30"/>
    </row>
    <row r="297" spans="1:11" ht="59.25" customHeight="1">
      <c r="A297" s="1">
        <v>281</v>
      </c>
      <c r="B297" s="56" t="s">
        <v>138</v>
      </c>
      <c r="C297" s="34">
        <f>C300</f>
        <v>1677900</v>
      </c>
      <c r="D297" s="34">
        <f aca="true" t="shared" si="119" ref="D297:J297">D300</f>
        <v>0</v>
      </c>
      <c r="E297" s="34">
        <f t="shared" si="119"/>
        <v>1677900</v>
      </c>
      <c r="F297" s="34">
        <f t="shared" si="119"/>
        <v>0</v>
      </c>
      <c r="G297" s="34">
        <f t="shared" si="119"/>
        <v>0</v>
      </c>
      <c r="H297" s="34">
        <f t="shared" si="119"/>
        <v>0</v>
      </c>
      <c r="I297" s="34">
        <f t="shared" si="119"/>
        <v>0</v>
      </c>
      <c r="J297" s="34">
        <f t="shared" si="119"/>
        <v>0</v>
      </c>
      <c r="K297" s="30" t="s">
        <v>14</v>
      </c>
    </row>
    <row r="298" spans="1:11" ht="15">
      <c r="A298" s="1">
        <v>282</v>
      </c>
      <c r="B298" s="56" t="s">
        <v>26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0" t="s">
        <v>14</v>
      </c>
    </row>
    <row r="299" spans="1:11" ht="15">
      <c r="A299" s="1">
        <v>283</v>
      </c>
      <c r="B299" s="56" t="s">
        <v>10</v>
      </c>
      <c r="C299" s="34">
        <v>0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0" t="s">
        <v>14</v>
      </c>
    </row>
    <row r="300" spans="1:11" ht="15">
      <c r="A300" s="1">
        <v>284</v>
      </c>
      <c r="B300" s="56" t="s">
        <v>11</v>
      </c>
      <c r="C300" s="34">
        <f>E300</f>
        <v>1677900</v>
      </c>
      <c r="D300" s="34">
        <v>0</v>
      </c>
      <c r="E300" s="34">
        <v>1677900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0" t="s">
        <v>14</v>
      </c>
    </row>
    <row r="301" spans="1:11" ht="15">
      <c r="A301" s="1">
        <v>285</v>
      </c>
      <c r="B301" s="55" t="s">
        <v>117</v>
      </c>
      <c r="C301" s="34"/>
      <c r="D301" s="34"/>
      <c r="E301" s="34"/>
      <c r="F301" s="34"/>
      <c r="G301" s="34"/>
      <c r="H301" s="34"/>
      <c r="I301" s="34"/>
      <c r="J301" s="34"/>
      <c r="K301" s="30"/>
    </row>
    <row r="302" spans="1:11" ht="28.5" customHeight="1">
      <c r="A302" s="1">
        <v>286</v>
      </c>
      <c r="B302" s="56" t="s">
        <v>139</v>
      </c>
      <c r="C302" s="34">
        <f>C305</f>
        <v>3757180</v>
      </c>
      <c r="D302" s="34">
        <f aca="true" t="shared" si="120" ref="D302:J302">D305</f>
        <v>0</v>
      </c>
      <c r="E302" s="34">
        <f t="shared" si="120"/>
        <v>0</v>
      </c>
      <c r="F302" s="34">
        <f t="shared" si="120"/>
        <v>3757180</v>
      </c>
      <c r="G302" s="34">
        <f t="shared" si="120"/>
        <v>0</v>
      </c>
      <c r="H302" s="34">
        <f t="shared" si="120"/>
        <v>0</v>
      </c>
      <c r="I302" s="34">
        <f t="shared" si="120"/>
        <v>0</v>
      </c>
      <c r="J302" s="34">
        <f t="shared" si="120"/>
        <v>0</v>
      </c>
      <c r="K302" s="30"/>
    </row>
    <row r="303" spans="1:11" ht="15">
      <c r="A303" s="1">
        <v>287</v>
      </c>
      <c r="B303" s="56" t="s">
        <v>26</v>
      </c>
      <c r="C303" s="34">
        <v>0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0"/>
    </row>
    <row r="304" spans="1:11" ht="15">
      <c r="A304" s="1">
        <v>288</v>
      </c>
      <c r="B304" s="56" t="s">
        <v>10</v>
      </c>
      <c r="C304" s="34">
        <v>0</v>
      </c>
      <c r="D304" s="34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0"/>
    </row>
    <row r="305" spans="1:11" ht="15">
      <c r="A305" s="1">
        <v>289</v>
      </c>
      <c r="B305" s="56" t="s">
        <v>11</v>
      </c>
      <c r="C305" s="34">
        <f>F305</f>
        <v>3757180</v>
      </c>
      <c r="D305" s="34">
        <v>0</v>
      </c>
      <c r="E305" s="34">
        <v>0</v>
      </c>
      <c r="F305" s="34">
        <v>3757180</v>
      </c>
      <c r="G305" s="34">
        <v>0</v>
      </c>
      <c r="H305" s="34">
        <v>0</v>
      </c>
      <c r="I305" s="34">
        <v>0</v>
      </c>
      <c r="J305" s="34">
        <v>0</v>
      </c>
      <c r="K305" s="30"/>
    </row>
    <row r="306" spans="1:11" ht="15">
      <c r="A306" s="1">
        <v>290</v>
      </c>
      <c r="B306" s="55" t="s">
        <v>119</v>
      </c>
      <c r="C306" s="34"/>
      <c r="D306" s="34"/>
      <c r="E306" s="34"/>
      <c r="F306" s="34"/>
      <c r="G306" s="34"/>
      <c r="H306" s="34"/>
      <c r="I306" s="34"/>
      <c r="J306" s="34"/>
      <c r="K306" s="30"/>
    </row>
    <row r="307" spans="1:11" ht="61.5" customHeight="1">
      <c r="A307" s="1">
        <v>291</v>
      </c>
      <c r="B307" s="56" t="s">
        <v>140</v>
      </c>
      <c r="C307" s="34">
        <f>C310</f>
        <v>953850</v>
      </c>
      <c r="D307" s="34">
        <f aca="true" t="shared" si="121" ref="D307:J307">D310</f>
        <v>0</v>
      </c>
      <c r="E307" s="34">
        <f t="shared" si="121"/>
        <v>0</v>
      </c>
      <c r="F307" s="34">
        <v>0</v>
      </c>
      <c r="G307" s="34">
        <v>953850</v>
      </c>
      <c r="H307" s="34">
        <f t="shared" si="121"/>
        <v>0</v>
      </c>
      <c r="I307" s="34">
        <f t="shared" si="121"/>
        <v>0</v>
      </c>
      <c r="J307" s="34">
        <f t="shared" si="121"/>
        <v>0</v>
      </c>
      <c r="K307" s="30" t="s">
        <v>14</v>
      </c>
    </row>
    <row r="308" spans="1:11" ht="15">
      <c r="A308" s="1">
        <v>292</v>
      </c>
      <c r="B308" s="56" t="s">
        <v>26</v>
      </c>
      <c r="C308" s="34">
        <v>0</v>
      </c>
      <c r="D308" s="34">
        <v>0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0" t="s">
        <v>14</v>
      </c>
    </row>
    <row r="309" spans="1:11" ht="15">
      <c r="A309" s="1">
        <v>293</v>
      </c>
      <c r="B309" s="56" t="s">
        <v>10</v>
      </c>
      <c r="C309" s="34">
        <v>0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0" t="s">
        <v>14</v>
      </c>
    </row>
    <row r="310" spans="1:11" ht="15">
      <c r="A310" s="1">
        <v>294</v>
      </c>
      <c r="B310" s="56" t="s">
        <v>11</v>
      </c>
      <c r="C310" s="34">
        <f>SUM(D310:J310)</f>
        <v>953850</v>
      </c>
      <c r="D310" s="34">
        <v>0</v>
      </c>
      <c r="E310" s="34">
        <v>0</v>
      </c>
      <c r="F310" s="34">
        <v>0</v>
      </c>
      <c r="G310" s="34">
        <v>953850</v>
      </c>
      <c r="H310" s="34">
        <v>0</v>
      </c>
      <c r="I310" s="34">
        <v>0</v>
      </c>
      <c r="J310" s="34">
        <v>0</v>
      </c>
      <c r="K310" s="30" t="s">
        <v>14</v>
      </c>
    </row>
    <row r="311" spans="1:11" ht="15">
      <c r="A311" s="1">
        <v>295</v>
      </c>
      <c r="B311" s="40" t="s">
        <v>121</v>
      </c>
      <c r="C311" s="34"/>
      <c r="D311" s="34"/>
      <c r="E311" s="34"/>
      <c r="F311" s="34"/>
      <c r="G311" s="34"/>
      <c r="H311" s="34"/>
      <c r="I311" s="34"/>
      <c r="J311" s="34"/>
      <c r="K311" s="30"/>
    </row>
    <row r="312" spans="1:11" ht="45">
      <c r="A312" s="1">
        <v>296</v>
      </c>
      <c r="B312" s="24" t="s">
        <v>318</v>
      </c>
      <c r="C312" s="34">
        <f>C313</f>
        <v>81287.84</v>
      </c>
      <c r="D312" s="34">
        <f aca="true" t="shared" si="122" ref="D312:J312">D313</f>
        <v>81287.84</v>
      </c>
      <c r="E312" s="34">
        <f t="shared" si="122"/>
        <v>0</v>
      </c>
      <c r="F312" s="34">
        <f t="shared" si="122"/>
        <v>0</v>
      </c>
      <c r="G312" s="34">
        <f t="shared" si="122"/>
        <v>0</v>
      </c>
      <c r="H312" s="34">
        <f t="shared" si="122"/>
        <v>0</v>
      </c>
      <c r="I312" s="34">
        <f t="shared" si="122"/>
        <v>0</v>
      </c>
      <c r="J312" s="34">
        <f t="shared" si="122"/>
        <v>0</v>
      </c>
      <c r="K312" s="30"/>
    </row>
    <row r="313" spans="1:11" ht="15">
      <c r="A313" s="1">
        <v>297</v>
      </c>
      <c r="B313" s="24" t="s">
        <v>3</v>
      </c>
      <c r="C313" s="34">
        <f>D313</f>
        <v>81287.84</v>
      </c>
      <c r="D313" s="34">
        <v>81287.84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0"/>
    </row>
    <row r="314" spans="1:11" ht="15">
      <c r="A314" s="1">
        <v>298</v>
      </c>
      <c r="B314" s="40" t="s">
        <v>123</v>
      </c>
      <c r="C314" s="34"/>
      <c r="D314" s="34"/>
      <c r="E314" s="34"/>
      <c r="F314" s="34"/>
      <c r="G314" s="34"/>
      <c r="H314" s="34"/>
      <c r="I314" s="34"/>
      <c r="J314" s="34"/>
      <c r="K314" s="30"/>
    </row>
    <row r="315" spans="1:11" ht="60">
      <c r="A315" s="1">
        <v>299</v>
      </c>
      <c r="B315" s="24" t="s">
        <v>343</v>
      </c>
      <c r="C315" s="34">
        <f>C316</f>
        <v>0</v>
      </c>
      <c r="D315" s="34">
        <f aca="true" t="shared" si="123" ref="D315:J315">D316</f>
        <v>0</v>
      </c>
      <c r="E315" s="34">
        <f t="shared" si="123"/>
        <v>0</v>
      </c>
      <c r="F315" s="34">
        <f t="shared" si="123"/>
        <v>0</v>
      </c>
      <c r="G315" s="34">
        <f t="shared" si="123"/>
        <v>0</v>
      </c>
      <c r="H315" s="34">
        <f t="shared" si="123"/>
        <v>0</v>
      </c>
      <c r="I315" s="34">
        <f t="shared" si="123"/>
        <v>0</v>
      </c>
      <c r="J315" s="34">
        <f t="shared" si="123"/>
        <v>0</v>
      </c>
      <c r="K315" s="30"/>
    </row>
    <row r="316" spans="1:11" ht="15">
      <c r="A316" s="1">
        <v>300</v>
      </c>
      <c r="B316" s="24" t="s">
        <v>3</v>
      </c>
      <c r="C316" s="34">
        <f>D316+E316+F316+G316+H316+I316+J316</f>
        <v>0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0"/>
    </row>
    <row r="317" spans="1:11" ht="15">
      <c r="A317" s="1">
        <v>301</v>
      </c>
      <c r="B317" s="81" t="s">
        <v>324</v>
      </c>
      <c r="C317" s="77"/>
      <c r="D317" s="77"/>
      <c r="E317" s="77"/>
      <c r="F317" s="77"/>
      <c r="G317" s="77"/>
      <c r="H317" s="77"/>
      <c r="I317" s="77"/>
      <c r="J317" s="77"/>
      <c r="K317" s="77"/>
    </row>
    <row r="318" spans="1:11" ht="30" customHeight="1">
      <c r="A318" s="1">
        <v>302</v>
      </c>
      <c r="B318" s="44" t="s">
        <v>33</v>
      </c>
      <c r="C318" s="41">
        <f>C322</f>
        <v>46249596.09</v>
      </c>
      <c r="D318" s="41">
        <f aca="true" t="shared" si="124" ref="D318:J318">D322</f>
        <v>3396534.09</v>
      </c>
      <c r="E318" s="41">
        <f t="shared" si="124"/>
        <v>7019500</v>
      </c>
      <c r="F318" s="41">
        <f t="shared" si="124"/>
        <v>7143203</v>
      </c>
      <c r="G318" s="41">
        <f t="shared" si="124"/>
        <v>7450359</v>
      </c>
      <c r="H318" s="41">
        <f t="shared" si="124"/>
        <v>6780000</v>
      </c>
      <c r="I318" s="41">
        <f t="shared" si="124"/>
        <v>7230000</v>
      </c>
      <c r="J318" s="41">
        <f t="shared" si="124"/>
        <v>7230000</v>
      </c>
      <c r="K318" s="42" t="s">
        <v>7</v>
      </c>
    </row>
    <row r="319" spans="1:11" ht="15">
      <c r="A319" s="1">
        <v>303</v>
      </c>
      <c r="B319" s="23" t="s">
        <v>10</v>
      </c>
      <c r="C319" s="41">
        <f>C323</f>
        <v>1563100</v>
      </c>
      <c r="D319" s="41">
        <f aca="true" t="shared" si="125" ref="D319:J319">D323</f>
        <v>877800</v>
      </c>
      <c r="E319" s="41">
        <f t="shared" si="125"/>
        <v>685300</v>
      </c>
      <c r="F319" s="41">
        <f t="shared" si="125"/>
        <v>0</v>
      </c>
      <c r="G319" s="41">
        <f t="shared" si="125"/>
        <v>0</v>
      </c>
      <c r="H319" s="41">
        <f t="shared" si="125"/>
        <v>0</v>
      </c>
      <c r="I319" s="41">
        <f t="shared" si="125"/>
        <v>0</v>
      </c>
      <c r="J319" s="41">
        <f t="shared" si="125"/>
        <v>0</v>
      </c>
      <c r="K319" s="42" t="s">
        <v>7</v>
      </c>
    </row>
    <row r="320" spans="1:11" ht="15">
      <c r="A320" s="1">
        <v>304</v>
      </c>
      <c r="B320" s="23" t="s">
        <v>11</v>
      </c>
      <c r="C320" s="41">
        <f>C324</f>
        <v>44686496.09</v>
      </c>
      <c r="D320" s="41">
        <f aca="true" t="shared" si="126" ref="D320:J320">D324</f>
        <v>2518734.09</v>
      </c>
      <c r="E320" s="41">
        <f t="shared" si="126"/>
        <v>6334200</v>
      </c>
      <c r="F320" s="41">
        <f t="shared" si="126"/>
        <v>7143203</v>
      </c>
      <c r="G320" s="41">
        <f t="shared" si="126"/>
        <v>7450359</v>
      </c>
      <c r="H320" s="41">
        <f t="shared" si="126"/>
        <v>6780000</v>
      </c>
      <c r="I320" s="41">
        <f t="shared" si="126"/>
        <v>7230000</v>
      </c>
      <c r="J320" s="41">
        <f t="shared" si="126"/>
        <v>7230000</v>
      </c>
      <c r="K320" s="42" t="s">
        <v>7</v>
      </c>
    </row>
    <row r="321" spans="1:11" ht="15" customHeight="1">
      <c r="A321" s="1">
        <v>305</v>
      </c>
      <c r="B321" s="78" t="s">
        <v>12</v>
      </c>
      <c r="C321" s="79"/>
      <c r="D321" s="79"/>
      <c r="E321" s="79"/>
      <c r="F321" s="79"/>
      <c r="G321" s="79"/>
      <c r="H321" s="79"/>
      <c r="I321" s="79"/>
      <c r="J321" s="79"/>
      <c r="K321" s="80"/>
    </row>
    <row r="322" spans="1:11" ht="30.75" customHeight="1">
      <c r="A322" s="1">
        <v>306</v>
      </c>
      <c r="B322" s="23" t="s">
        <v>167</v>
      </c>
      <c r="C322" s="41">
        <f>C323+C324</f>
        <v>46249596.09</v>
      </c>
      <c r="D322" s="41">
        <f aca="true" t="shared" si="127" ref="D322:J322">D323+D324</f>
        <v>3396534.09</v>
      </c>
      <c r="E322" s="41">
        <f t="shared" si="127"/>
        <v>7019500</v>
      </c>
      <c r="F322" s="41">
        <f t="shared" si="127"/>
        <v>7143203</v>
      </c>
      <c r="G322" s="41">
        <f t="shared" si="127"/>
        <v>7450359</v>
      </c>
      <c r="H322" s="41">
        <f t="shared" si="127"/>
        <v>6780000</v>
      </c>
      <c r="I322" s="41">
        <f t="shared" si="127"/>
        <v>7230000</v>
      </c>
      <c r="J322" s="41">
        <f t="shared" si="127"/>
        <v>7230000</v>
      </c>
      <c r="K322" s="42" t="s">
        <v>7</v>
      </c>
    </row>
    <row r="323" spans="1:11" ht="15">
      <c r="A323" s="1">
        <v>307</v>
      </c>
      <c r="B323" s="23" t="s">
        <v>10</v>
      </c>
      <c r="C323" s="41">
        <f>C331</f>
        <v>1563100</v>
      </c>
      <c r="D323" s="41">
        <f aca="true" t="shared" si="128" ref="D323:J323">D331</f>
        <v>877800</v>
      </c>
      <c r="E323" s="41">
        <f t="shared" si="128"/>
        <v>685300</v>
      </c>
      <c r="F323" s="41">
        <f t="shared" si="128"/>
        <v>0</v>
      </c>
      <c r="G323" s="41">
        <f t="shared" si="128"/>
        <v>0</v>
      </c>
      <c r="H323" s="41">
        <f t="shared" si="128"/>
        <v>0</v>
      </c>
      <c r="I323" s="41">
        <f t="shared" si="128"/>
        <v>0</v>
      </c>
      <c r="J323" s="41">
        <f t="shared" si="128"/>
        <v>0</v>
      </c>
      <c r="K323" s="42" t="s">
        <v>7</v>
      </c>
    </row>
    <row r="324" spans="1:11" ht="15">
      <c r="A324" s="1">
        <v>308</v>
      </c>
      <c r="B324" s="23" t="s">
        <v>11</v>
      </c>
      <c r="C324" s="41">
        <f>C328+C332+C335+C339</f>
        <v>44686496.09</v>
      </c>
      <c r="D324" s="41">
        <f aca="true" t="shared" si="129" ref="D324:J324">D328+D332+D335+D339</f>
        <v>2518734.09</v>
      </c>
      <c r="E324" s="41">
        <f t="shared" si="129"/>
        <v>6334200</v>
      </c>
      <c r="F324" s="41">
        <f t="shared" si="129"/>
        <v>7143203</v>
      </c>
      <c r="G324" s="41">
        <f t="shared" si="129"/>
        <v>7450359</v>
      </c>
      <c r="H324" s="41">
        <f t="shared" si="129"/>
        <v>6780000</v>
      </c>
      <c r="I324" s="41">
        <f t="shared" si="129"/>
        <v>7230000</v>
      </c>
      <c r="J324" s="41">
        <f t="shared" si="129"/>
        <v>7230000</v>
      </c>
      <c r="K324" s="42" t="s">
        <v>7</v>
      </c>
    </row>
    <row r="325" spans="1:11" ht="15">
      <c r="A325" s="1">
        <v>309</v>
      </c>
      <c r="B325" s="44" t="s">
        <v>116</v>
      </c>
      <c r="C325" s="41"/>
      <c r="D325" s="41"/>
      <c r="E325" s="41"/>
      <c r="F325" s="41"/>
      <c r="G325" s="41"/>
      <c r="H325" s="41"/>
      <c r="I325" s="41"/>
      <c r="J325" s="41"/>
      <c r="K325" s="42"/>
    </row>
    <row r="326" spans="1:11" ht="77.25" customHeight="1">
      <c r="A326" s="1">
        <v>310</v>
      </c>
      <c r="B326" s="23" t="s">
        <v>34</v>
      </c>
      <c r="C326" s="41">
        <f>C328</f>
        <v>8821244</v>
      </c>
      <c r="D326" s="41">
        <f aca="true" t="shared" si="130" ref="D326:J326">D328</f>
        <v>1321000</v>
      </c>
      <c r="E326" s="41">
        <v>1377654</v>
      </c>
      <c r="F326" s="41">
        <v>2064019</v>
      </c>
      <c r="G326" s="41">
        <v>2078571</v>
      </c>
      <c r="H326" s="41">
        <f t="shared" si="130"/>
        <v>870000</v>
      </c>
      <c r="I326" s="41">
        <f t="shared" si="130"/>
        <v>630000</v>
      </c>
      <c r="J326" s="41">
        <f t="shared" si="130"/>
        <v>480000</v>
      </c>
      <c r="K326" s="42" t="s">
        <v>35</v>
      </c>
    </row>
    <row r="327" spans="1:11" ht="15">
      <c r="A327" s="1">
        <v>311</v>
      </c>
      <c r="B327" s="23" t="s">
        <v>10</v>
      </c>
      <c r="C327" s="41">
        <v>0</v>
      </c>
      <c r="D327" s="41">
        <v>0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2" t="s">
        <v>7</v>
      </c>
    </row>
    <row r="328" spans="1:11" ht="15">
      <c r="A328" s="1">
        <v>312</v>
      </c>
      <c r="B328" s="23" t="s">
        <v>11</v>
      </c>
      <c r="C328" s="41">
        <f>SUM(D328:J328)</f>
        <v>8821244</v>
      </c>
      <c r="D328" s="41">
        <v>1321000</v>
      </c>
      <c r="E328" s="41">
        <v>1377654</v>
      </c>
      <c r="F328" s="41">
        <v>2064019</v>
      </c>
      <c r="G328" s="41">
        <v>2078571</v>
      </c>
      <c r="H328" s="41">
        <v>870000</v>
      </c>
      <c r="I328" s="41">
        <v>630000</v>
      </c>
      <c r="J328" s="41">
        <v>480000</v>
      </c>
      <c r="K328" s="42" t="s">
        <v>7</v>
      </c>
    </row>
    <row r="329" spans="1:11" ht="15">
      <c r="A329" s="1">
        <v>313</v>
      </c>
      <c r="B329" s="44" t="s">
        <v>117</v>
      </c>
      <c r="C329" s="41"/>
      <c r="D329" s="41"/>
      <c r="E329" s="41"/>
      <c r="F329" s="41"/>
      <c r="G329" s="41"/>
      <c r="H329" s="41"/>
      <c r="I329" s="41"/>
      <c r="J329" s="41"/>
      <c r="K329" s="42"/>
    </row>
    <row r="330" spans="1:11" ht="33" customHeight="1">
      <c r="A330" s="1">
        <v>314</v>
      </c>
      <c r="B330" s="23" t="s">
        <v>36</v>
      </c>
      <c r="C330" s="41">
        <f>C331</f>
        <v>1563100</v>
      </c>
      <c r="D330" s="41">
        <f aca="true" t="shared" si="131" ref="D330:J330">D331</f>
        <v>877800</v>
      </c>
      <c r="E330" s="41">
        <v>685300</v>
      </c>
      <c r="F330" s="41">
        <f t="shared" si="131"/>
        <v>0</v>
      </c>
      <c r="G330" s="41">
        <f t="shared" si="131"/>
        <v>0</v>
      </c>
      <c r="H330" s="41">
        <f t="shared" si="131"/>
        <v>0</v>
      </c>
      <c r="I330" s="41">
        <f t="shared" si="131"/>
        <v>0</v>
      </c>
      <c r="J330" s="41">
        <f t="shared" si="131"/>
        <v>0</v>
      </c>
      <c r="K330" s="42"/>
    </row>
    <row r="331" spans="1:11" ht="15">
      <c r="A331" s="1">
        <v>315</v>
      </c>
      <c r="B331" s="23" t="s">
        <v>10</v>
      </c>
      <c r="C331" s="41">
        <f>D331+E331+F331+G331+H331+I331+J331</f>
        <v>1563100</v>
      </c>
      <c r="D331" s="41">
        <v>877800</v>
      </c>
      <c r="E331" s="41">
        <v>685300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2"/>
    </row>
    <row r="332" spans="1:11" ht="15">
      <c r="A332" s="1">
        <v>316</v>
      </c>
      <c r="B332" s="23" t="s">
        <v>11</v>
      </c>
      <c r="C332" s="41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2"/>
    </row>
    <row r="333" spans="1:11" ht="15">
      <c r="A333" s="1">
        <v>317</v>
      </c>
      <c r="B333" s="44" t="s">
        <v>119</v>
      </c>
      <c r="C333" s="41"/>
      <c r="D333" s="41"/>
      <c r="E333" s="41"/>
      <c r="F333" s="41"/>
      <c r="G333" s="41"/>
      <c r="H333" s="41"/>
      <c r="I333" s="41"/>
      <c r="J333" s="41"/>
      <c r="K333" s="42"/>
    </row>
    <row r="334" spans="1:11" ht="59.25" customHeight="1">
      <c r="A334" s="1">
        <v>318</v>
      </c>
      <c r="B334" s="23" t="s">
        <v>168</v>
      </c>
      <c r="C334" s="41">
        <f>C335</f>
        <v>5055906</v>
      </c>
      <c r="D334" s="41">
        <f aca="true" t="shared" si="132" ref="D334:J334">D335</f>
        <v>0</v>
      </c>
      <c r="E334" s="41">
        <f t="shared" si="132"/>
        <v>1345906</v>
      </c>
      <c r="F334" s="41">
        <f t="shared" si="132"/>
        <v>600000</v>
      </c>
      <c r="G334" s="41">
        <f t="shared" si="132"/>
        <v>700000</v>
      </c>
      <c r="H334" s="41">
        <f t="shared" si="132"/>
        <v>610000</v>
      </c>
      <c r="I334" s="41">
        <f t="shared" si="132"/>
        <v>850000</v>
      </c>
      <c r="J334" s="41">
        <f t="shared" si="132"/>
        <v>950000</v>
      </c>
      <c r="K334" s="42" t="s">
        <v>38</v>
      </c>
    </row>
    <row r="335" spans="1:11" ht="15">
      <c r="A335" s="1">
        <v>319</v>
      </c>
      <c r="B335" s="23" t="s">
        <v>11</v>
      </c>
      <c r="C335" s="41">
        <f>SUM(D335:J335)</f>
        <v>5055906</v>
      </c>
      <c r="D335" s="41">
        <v>0</v>
      </c>
      <c r="E335" s="41">
        <v>1345906</v>
      </c>
      <c r="F335" s="41">
        <v>600000</v>
      </c>
      <c r="G335" s="41">
        <v>700000</v>
      </c>
      <c r="H335" s="41">
        <v>610000</v>
      </c>
      <c r="I335" s="41">
        <v>850000</v>
      </c>
      <c r="J335" s="41">
        <v>950000</v>
      </c>
      <c r="K335" s="42" t="s">
        <v>7</v>
      </c>
    </row>
    <row r="336" spans="1:11" ht="15">
      <c r="A336" s="1">
        <v>320</v>
      </c>
      <c r="B336" s="44" t="s">
        <v>121</v>
      </c>
      <c r="C336" s="41"/>
      <c r="D336" s="41"/>
      <c r="E336" s="41"/>
      <c r="F336" s="41"/>
      <c r="G336" s="41"/>
      <c r="H336" s="41"/>
      <c r="I336" s="41"/>
      <c r="J336" s="41"/>
      <c r="K336" s="42"/>
    </row>
    <row r="337" spans="1:11" ht="62.25" customHeight="1">
      <c r="A337" s="1">
        <v>321</v>
      </c>
      <c r="B337" s="24" t="s">
        <v>39</v>
      </c>
      <c r="C337" s="41">
        <f>C339</f>
        <v>30809346.09</v>
      </c>
      <c r="D337" s="41">
        <f aca="true" t="shared" si="133" ref="D337:J337">D339</f>
        <v>1197734.09</v>
      </c>
      <c r="E337" s="41">
        <v>3610640</v>
      </c>
      <c r="F337" s="41">
        <v>4479184</v>
      </c>
      <c r="G337" s="41">
        <v>4671788</v>
      </c>
      <c r="H337" s="41">
        <f t="shared" si="133"/>
        <v>5300000</v>
      </c>
      <c r="I337" s="41">
        <f t="shared" si="133"/>
        <v>5750000</v>
      </c>
      <c r="J337" s="41">
        <f t="shared" si="133"/>
        <v>5800000</v>
      </c>
      <c r="K337" s="42">
        <v>5</v>
      </c>
    </row>
    <row r="338" spans="1:11" ht="15">
      <c r="A338" s="1">
        <v>322</v>
      </c>
      <c r="B338" s="23" t="s">
        <v>37</v>
      </c>
      <c r="C338" s="41"/>
      <c r="D338" s="41"/>
      <c r="E338" s="41"/>
      <c r="F338" s="41"/>
      <c r="G338" s="41"/>
      <c r="H338" s="41"/>
      <c r="I338" s="41"/>
      <c r="J338" s="41"/>
      <c r="K338" s="42"/>
    </row>
    <row r="339" spans="1:11" ht="15">
      <c r="A339" s="1">
        <v>323</v>
      </c>
      <c r="B339" s="23" t="s">
        <v>11</v>
      </c>
      <c r="C339" s="41">
        <f>D339+E339+F339+G339+H339+I339+J339</f>
        <v>30809346.09</v>
      </c>
      <c r="D339" s="41">
        <v>1197734.09</v>
      </c>
      <c r="E339" s="41">
        <v>3610640</v>
      </c>
      <c r="F339" s="41">
        <v>4479184</v>
      </c>
      <c r="G339" s="41">
        <v>4671788</v>
      </c>
      <c r="H339" s="41">
        <v>5300000</v>
      </c>
      <c r="I339" s="41">
        <v>5750000</v>
      </c>
      <c r="J339" s="41">
        <v>5800000</v>
      </c>
      <c r="K339" s="42" t="s">
        <v>40</v>
      </c>
    </row>
    <row r="340" spans="1:11" ht="28.5" customHeight="1">
      <c r="A340" s="1">
        <v>324</v>
      </c>
      <c r="B340" s="76" t="s">
        <v>325</v>
      </c>
      <c r="C340" s="77"/>
      <c r="D340" s="77"/>
      <c r="E340" s="77"/>
      <c r="F340" s="77"/>
      <c r="G340" s="77"/>
      <c r="H340" s="77"/>
      <c r="I340" s="77"/>
      <c r="J340" s="77"/>
      <c r="K340" s="77"/>
    </row>
    <row r="341" spans="1:11" ht="29.25" customHeight="1">
      <c r="A341" s="1">
        <v>325</v>
      </c>
      <c r="B341" s="40" t="s">
        <v>41</v>
      </c>
      <c r="C341" s="34">
        <f>C346</f>
        <v>489538364.15999997</v>
      </c>
      <c r="D341" s="34">
        <f aca="true" t="shared" si="134" ref="D341:F341">D346</f>
        <v>201388765.07999998</v>
      </c>
      <c r="E341" s="34">
        <f t="shared" si="134"/>
        <v>259286128.07999998</v>
      </c>
      <c r="F341" s="34">
        <f t="shared" si="134"/>
        <v>28863471</v>
      </c>
      <c r="G341" s="34">
        <f aca="true" t="shared" si="135" ref="G341:J341">G343+G344</f>
        <v>0</v>
      </c>
      <c r="H341" s="34">
        <f t="shared" si="135"/>
        <v>0</v>
      </c>
      <c r="I341" s="34">
        <f t="shared" si="135"/>
        <v>0</v>
      </c>
      <c r="J341" s="34">
        <f t="shared" si="135"/>
        <v>0</v>
      </c>
      <c r="K341" s="30" t="s">
        <v>22</v>
      </c>
    </row>
    <row r="342" spans="1:11" ht="15">
      <c r="A342" s="1">
        <v>326</v>
      </c>
      <c r="B342" s="24" t="s">
        <v>26</v>
      </c>
      <c r="C342" s="34">
        <f>C347</f>
        <v>44484045.06</v>
      </c>
      <c r="D342" s="34">
        <f aca="true" t="shared" si="136" ref="D342:F342">D347</f>
        <v>0</v>
      </c>
      <c r="E342" s="34">
        <f t="shared" si="136"/>
        <v>44484045.06</v>
      </c>
      <c r="F342" s="34">
        <f t="shared" si="136"/>
        <v>0</v>
      </c>
      <c r="G342" s="34">
        <v>0</v>
      </c>
      <c r="H342" s="34">
        <v>0</v>
      </c>
      <c r="I342" s="34">
        <v>0</v>
      </c>
      <c r="J342" s="34">
        <v>0</v>
      </c>
      <c r="K342" s="30" t="s">
        <v>7</v>
      </c>
    </row>
    <row r="343" spans="1:11" ht="15">
      <c r="A343" s="1">
        <v>327</v>
      </c>
      <c r="B343" s="24" t="s">
        <v>10</v>
      </c>
      <c r="C343" s="34">
        <f>C348</f>
        <v>273349268.71</v>
      </c>
      <c r="D343" s="34">
        <f aca="true" t="shared" si="137" ref="D343:I343">D348</f>
        <v>128353279.55</v>
      </c>
      <c r="E343" s="34">
        <f t="shared" si="137"/>
        <v>144995989.16</v>
      </c>
      <c r="F343" s="34">
        <f t="shared" si="137"/>
        <v>0</v>
      </c>
      <c r="G343" s="34">
        <f t="shared" si="137"/>
        <v>0</v>
      </c>
      <c r="H343" s="34">
        <f t="shared" si="137"/>
        <v>0</v>
      </c>
      <c r="I343" s="34">
        <f t="shared" si="137"/>
        <v>0</v>
      </c>
      <c r="J343" s="34">
        <v>0</v>
      </c>
      <c r="K343" s="30" t="s">
        <v>22</v>
      </c>
    </row>
    <row r="344" spans="1:11" ht="15">
      <c r="A344" s="1">
        <v>328</v>
      </c>
      <c r="B344" s="24" t="s">
        <v>11</v>
      </c>
      <c r="C344" s="34">
        <f>C349</f>
        <v>171705050.39</v>
      </c>
      <c r="D344" s="34">
        <f aca="true" t="shared" si="138" ref="D344:J344">D349</f>
        <v>73035485.53</v>
      </c>
      <c r="E344" s="34">
        <f t="shared" si="138"/>
        <v>69806093.86</v>
      </c>
      <c r="F344" s="34">
        <f t="shared" si="138"/>
        <v>28863471</v>
      </c>
      <c r="G344" s="34">
        <f t="shared" si="138"/>
        <v>0</v>
      </c>
      <c r="H344" s="34">
        <f t="shared" si="138"/>
        <v>0</v>
      </c>
      <c r="I344" s="34">
        <f t="shared" si="138"/>
        <v>0</v>
      </c>
      <c r="J344" s="34">
        <f t="shared" si="138"/>
        <v>0</v>
      </c>
      <c r="K344" s="30" t="s">
        <v>22</v>
      </c>
    </row>
    <row r="345" spans="1:11" ht="15">
      <c r="A345" s="1">
        <v>329</v>
      </c>
      <c r="B345" s="81" t="s">
        <v>42</v>
      </c>
      <c r="C345" s="82"/>
      <c r="D345" s="82"/>
      <c r="E345" s="82"/>
      <c r="F345" s="82"/>
      <c r="G345" s="82"/>
      <c r="H345" s="82"/>
      <c r="I345" s="82"/>
      <c r="J345" s="82"/>
      <c r="K345" s="82"/>
    </row>
    <row r="346" spans="1:11" ht="30" customHeight="1">
      <c r="A346" s="1">
        <v>330</v>
      </c>
      <c r="B346" s="24" t="s">
        <v>169</v>
      </c>
      <c r="C346" s="34">
        <f>C351</f>
        <v>489538364.15999997</v>
      </c>
      <c r="D346" s="34">
        <f aca="true" t="shared" si="139" ref="D346:J346">D351</f>
        <v>201388765.07999998</v>
      </c>
      <c r="E346" s="34">
        <f t="shared" si="139"/>
        <v>259286128.07999998</v>
      </c>
      <c r="F346" s="34">
        <f t="shared" si="139"/>
        <v>28863471</v>
      </c>
      <c r="G346" s="34">
        <f t="shared" si="139"/>
        <v>0</v>
      </c>
      <c r="H346" s="34">
        <f t="shared" si="139"/>
        <v>0</v>
      </c>
      <c r="I346" s="34">
        <f t="shared" si="139"/>
        <v>0</v>
      </c>
      <c r="J346" s="34">
        <f t="shared" si="139"/>
        <v>0</v>
      </c>
      <c r="K346" s="30" t="s">
        <v>22</v>
      </c>
    </row>
    <row r="347" spans="1:11" ht="15">
      <c r="A347" s="1">
        <v>331</v>
      </c>
      <c r="B347" s="24" t="s">
        <v>26</v>
      </c>
      <c r="C347" s="34">
        <f>C352</f>
        <v>44484045.06</v>
      </c>
      <c r="D347" s="34">
        <f aca="true" t="shared" si="140" ref="D347:G347">D352</f>
        <v>0</v>
      </c>
      <c r="E347" s="34">
        <f t="shared" si="140"/>
        <v>44484045.06</v>
      </c>
      <c r="F347" s="34">
        <f t="shared" si="140"/>
        <v>0</v>
      </c>
      <c r="G347" s="34">
        <f t="shared" si="140"/>
        <v>0</v>
      </c>
      <c r="H347" s="34">
        <v>0</v>
      </c>
      <c r="I347" s="34">
        <v>0</v>
      </c>
      <c r="J347" s="34">
        <v>0</v>
      </c>
      <c r="K347" s="30" t="s">
        <v>7</v>
      </c>
    </row>
    <row r="348" spans="1:11" ht="15">
      <c r="A348" s="1">
        <v>332</v>
      </c>
      <c r="B348" s="24" t="s">
        <v>10</v>
      </c>
      <c r="C348" s="34">
        <f>C353</f>
        <v>273349268.71</v>
      </c>
      <c r="D348" s="34">
        <f aca="true" t="shared" si="141" ref="D348:G348">D353</f>
        <v>128353279.55</v>
      </c>
      <c r="E348" s="34">
        <f t="shared" si="141"/>
        <v>144995989.16</v>
      </c>
      <c r="F348" s="34">
        <f t="shared" si="141"/>
        <v>0</v>
      </c>
      <c r="G348" s="34">
        <f t="shared" si="141"/>
        <v>0</v>
      </c>
      <c r="H348" s="34">
        <f aca="true" t="shared" si="142" ref="H348:I348">H353</f>
        <v>0</v>
      </c>
      <c r="I348" s="34">
        <f t="shared" si="142"/>
        <v>0</v>
      </c>
      <c r="J348" s="34">
        <f aca="true" t="shared" si="143" ref="J348:J349">J353</f>
        <v>0</v>
      </c>
      <c r="K348" s="30" t="s">
        <v>22</v>
      </c>
    </row>
    <row r="349" spans="1:11" ht="15">
      <c r="A349" s="1">
        <v>333</v>
      </c>
      <c r="B349" s="24" t="s">
        <v>11</v>
      </c>
      <c r="C349" s="34">
        <f>C354</f>
        <v>171705050.39</v>
      </c>
      <c r="D349" s="34">
        <f aca="true" t="shared" si="144" ref="D349:I349">D354</f>
        <v>73035485.53</v>
      </c>
      <c r="E349" s="34">
        <f t="shared" si="144"/>
        <v>69806093.86</v>
      </c>
      <c r="F349" s="34">
        <f t="shared" si="144"/>
        <v>28863471</v>
      </c>
      <c r="G349" s="34">
        <f t="shared" si="144"/>
        <v>0</v>
      </c>
      <c r="H349" s="34">
        <f t="shared" si="144"/>
        <v>0</v>
      </c>
      <c r="I349" s="34">
        <f t="shared" si="144"/>
        <v>0</v>
      </c>
      <c r="J349" s="34">
        <f t="shared" si="143"/>
        <v>0</v>
      </c>
      <c r="K349" s="30" t="s">
        <v>22</v>
      </c>
    </row>
    <row r="350" spans="1:11" ht="15">
      <c r="A350" s="1">
        <v>334</v>
      </c>
      <c r="B350" s="81" t="s">
        <v>44</v>
      </c>
      <c r="C350" s="82"/>
      <c r="D350" s="82"/>
      <c r="E350" s="82"/>
      <c r="F350" s="82"/>
      <c r="G350" s="82"/>
      <c r="H350" s="82"/>
      <c r="I350" s="82"/>
      <c r="J350" s="82"/>
      <c r="K350" s="82"/>
    </row>
    <row r="351" spans="1:11" ht="46.5" customHeight="1">
      <c r="A351" s="1">
        <v>335</v>
      </c>
      <c r="B351" s="56" t="s">
        <v>170</v>
      </c>
      <c r="C351" s="34">
        <f>C352+C353+C354</f>
        <v>489538364.15999997</v>
      </c>
      <c r="D351" s="34">
        <f aca="true" t="shared" si="145" ref="D351:J351">D352+D353+D354</f>
        <v>201388765.07999998</v>
      </c>
      <c r="E351" s="34">
        <f t="shared" si="145"/>
        <v>259286128.07999998</v>
      </c>
      <c r="F351" s="34">
        <f t="shared" si="145"/>
        <v>28863471</v>
      </c>
      <c r="G351" s="34">
        <f t="shared" si="145"/>
        <v>0</v>
      </c>
      <c r="H351" s="34">
        <f t="shared" si="145"/>
        <v>0</v>
      </c>
      <c r="I351" s="34">
        <f t="shared" si="145"/>
        <v>0</v>
      </c>
      <c r="J351" s="34">
        <f t="shared" si="145"/>
        <v>0</v>
      </c>
      <c r="K351" s="30" t="s">
        <v>14</v>
      </c>
    </row>
    <row r="352" spans="1:11" ht="15">
      <c r="A352" s="1">
        <v>336</v>
      </c>
      <c r="B352" s="24" t="s">
        <v>26</v>
      </c>
      <c r="C352" s="34">
        <f>C384+C389</f>
        <v>44484045.06</v>
      </c>
      <c r="D352" s="34">
        <f aca="true" t="shared" si="146" ref="D352:F352">D384+D389</f>
        <v>0</v>
      </c>
      <c r="E352" s="34">
        <f t="shared" si="146"/>
        <v>44484045.06</v>
      </c>
      <c r="F352" s="34">
        <f t="shared" si="146"/>
        <v>0</v>
      </c>
      <c r="G352" s="34">
        <f aca="true" t="shared" si="147" ref="G352:J352">G372</f>
        <v>0</v>
      </c>
      <c r="H352" s="34">
        <f t="shared" si="147"/>
        <v>0</v>
      </c>
      <c r="I352" s="34">
        <f t="shared" si="147"/>
        <v>0</v>
      </c>
      <c r="J352" s="34">
        <f t="shared" si="147"/>
        <v>0</v>
      </c>
      <c r="K352" s="30" t="s">
        <v>14</v>
      </c>
    </row>
    <row r="353" spans="1:11" ht="15">
      <c r="A353" s="1">
        <v>337</v>
      </c>
      <c r="B353" s="24" t="s">
        <v>10</v>
      </c>
      <c r="C353" s="34">
        <f>D353+E353+F353+G353+H353+I353+J353</f>
        <v>273349268.71</v>
      </c>
      <c r="D353" s="34">
        <v>128353279.55</v>
      </c>
      <c r="E353" s="34">
        <f>E377+E385+E390</f>
        <v>144995989.16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0" t="s">
        <v>14</v>
      </c>
    </row>
    <row r="354" spans="1:11" ht="15">
      <c r="A354" s="1">
        <v>338</v>
      </c>
      <c r="B354" s="24" t="s">
        <v>11</v>
      </c>
      <c r="C354" s="34">
        <f>C359+C364+C364+C369+C374+C378+C381+C386+C391</f>
        <v>171705050.39</v>
      </c>
      <c r="D354" s="34">
        <f aca="true" t="shared" si="148" ref="D354:F354">D359+D364+D364+D369+D374+D378+D381+D386+D391</f>
        <v>73035485.53</v>
      </c>
      <c r="E354" s="34">
        <f t="shared" si="148"/>
        <v>69806093.86</v>
      </c>
      <c r="F354" s="34">
        <f t="shared" si="148"/>
        <v>28863471</v>
      </c>
      <c r="G354" s="34">
        <f aca="true" t="shared" si="149" ref="G354:J354">G359+G364+G364+G369+G374+G378+G381</f>
        <v>0</v>
      </c>
      <c r="H354" s="34">
        <f t="shared" si="149"/>
        <v>0</v>
      </c>
      <c r="I354" s="34">
        <f t="shared" si="149"/>
        <v>0</v>
      </c>
      <c r="J354" s="34">
        <f t="shared" si="149"/>
        <v>0</v>
      </c>
      <c r="K354" s="30" t="s">
        <v>14</v>
      </c>
    </row>
    <row r="355" spans="1:11" ht="15">
      <c r="A355" s="1">
        <v>339</v>
      </c>
      <c r="B355" s="40" t="s">
        <v>116</v>
      </c>
      <c r="C355" s="34"/>
      <c r="D355" s="34"/>
      <c r="E355" s="34"/>
      <c r="F355" s="34"/>
      <c r="G355" s="34"/>
      <c r="H355" s="34"/>
      <c r="I355" s="34"/>
      <c r="J355" s="34"/>
      <c r="K355" s="30"/>
    </row>
    <row r="356" spans="1:11" ht="51" customHeight="1">
      <c r="A356" s="1">
        <v>340</v>
      </c>
      <c r="B356" s="24" t="s">
        <v>144</v>
      </c>
      <c r="C356" s="34">
        <f>C359</f>
        <v>20308397.05</v>
      </c>
      <c r="D356" s="34">
        <f aca="true" t="shared" si="150" ref="D356:J356">D359</f>
        <v>20308397.05</v>
      </c>
      <c r="E356" s="34">
        <f t="shared" si="150"/>
        <v>0</v>
      </c>
      <c r="F356" s="34">
        <f t="shared" si="150"/>
        <v>0</v>
      </c>
      <c r="G356" s="34">
        <f t="shared" si="150"/>
        <v>0</v>
      </c>
      <c r="H356" s="34">
        <f t="shared" si="150"/>
        <v>0</v>
      </c>
      <c r="I356" s="34">
        <f t="shared" si="150"/>
        <v>0</v>
      </c>
      <c r="J356" s="34">
        <f t="shared" si="150"/>
        <v>0</v>
      </c>
      <c r="K356" s="30"/>
    </row>
    <row r="357" spans="1:11" ht="15">
      <c r="A357" s="1">
        <v>341</v>
      </c>
      <c r="B357" s="24" t="s">
        <v>26</v>
      </c>
      <c r="C357" s="34">
        <v>0</v>
      </c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0"/>
    </row>
    <row r="358" spans="1:11" ht="15">
      <c r="A358" s="1">
        <v>342</v>
      </c>
      <c r="B358" s="24" t="s">
        <v>10</v>
      </c>
      <c r="C358" s="34">
        <v>0</v>
      </c>
      <c r="D358" s="34">
        <v>0</v>
      </c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0"/>
    </row>
    <row r="359" spans="1:11" ht="15">
      <c r="A359" s="1">
        <v>343</v>
      </c>
      <c r="B359" s="24" t="s">
        <v>11</v>
      </c>
      <c r="C359" s="34">
        <f>D359</f>
        <v>20308397.05</v>
      </c>
      <c r="D359" s="34">
        <v>20308397.05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0"/>
    </row>
    <row r="360" spans="1:11" ht="15">
      <c r="A360" s="1">
        <v>344</v>
      </c>
      <c r="B360" s="40" t="s">
        <v>117</v>
      </c>
      <c r="C360" s="34"/>
      <c r="D360" s="34"/>
      <c r="E360" s="34"/>
      <c r="F360" s="34"/>
      <c r="G360" s="34"/>
      <c r="H360" s="34"/>
      <c r="I360" s="34"/>
      <c r="J360" s="34"/>
      <c r="K360" s="30"/>
    </row>
    <row r="361" spans="1:11" ht="155.25" customHeight="1">
      <c r="A361" s="1">
        <v>345</v>
      </c>
      <c r="B361" s="24" t="s">
        <v>145</v>
      </c>
      <c r="C361" s="34">
        <f>C363</f>
        <v>45592375.38</v>
      </c>
      <c r="D361" s="34">
        <v>45592375.38</v>
      </c>
      <c r="E361" s="34">
        <f aca="true" t="shared" si="151" ref="E361:F361">E363</f>
        <v>0</v>
      </c>
      <c r="F361" s="34">
        <f t="shared" si="151"/>
        <v>0</v>
      </c>
      <c r="G361" s="34">
        <v>0</v>
      </c>
      <c r="H361" s="34">
        <v>0</v>
      </c>
      <c r="I361" s="34">
        <v>0</v>
      </c>
      <c r="J361" s="34">
        <v>0</v>
      </c>
      <c r="K361" s="30"/>
    </row>
    <row r="362" spans="1:11" ht="15">
      <c r="A362" s="1">
        <v>346</v>
      </c>
      <c r="B362" s="24" t="s">
        <v>26</v>
      </c>
      <c r="C362" s="34">
        <v>0</v>
      </c>
      <c r="D362" s="34">
        <v>0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0"/>
    </row>
    <row r="363" spans="1:11" ht="15">
      <c r="A363" s="1">
        <v>347</v>
      </c>
      <c r="B363" s="24" t="s">
        <v>10</v>
      </c>
      <c r="C363" s="34">
        <f>SUM(D363:F363)</f>
        <v>45592375.38</v>
      </c>
      <c r="D363" s="34">
        <v>45592375.38</v>
      </c>
      <c r="E363" s="34">
        <v>0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0"/>
    </row>
    <row r="364" spans="1:11" ht="15">
      <c r="A364" s="1">
        <v>348</v>
      </c>
      <c r="B364" s="24" t="s">
        <v>11</v>
      </c>
      <c r="C364" s="34">
        <v>0</v>
      </c>
      <c r="D364" s="34">
        <v>0</v>
      </c>
      <c r="E364" s="34">
        <v>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0"/>
    </row>
    <row r="365" spans="1:11" ht="15">
      <c r="A365" s="1">
        <v>349</v>
      </c>
      <c r="B365" s="40" t="s">
        <v>119</v>
      </c>
      <c r="C365" s="34"/>
      <c r="D365" s="34"/>
      <c r="E365" s="34"/>
      <c r="F365" s="34"/>
      <c r="G365" s="34"/>
      <c r="H365" s="34"/>
      <c r="I365" s="34"/>
      <c r="J365" s="34"/>
      <c r="K365" s="30"/>
    </row>
    <row r="366" spans="1:11" ht="89.25" customHeight="1">
      <c r="A366" s="1">
        <v>350</v>
      </c>
      <c r="B366" s="24" t="s">
        <v>146</v>
      </c>
      <c r="C366" s="34">
        <f>C368</f>
        <v>53609551.73</v>
      </c>
      <c r="D366" s="34">
        <v>53609551.73</v>
      </c>
      <c r="E366" s="34">
        <f aca="true" t="shared" si="152" ref="E366:F366">E368</f>
        <v>0</v>
      </c>
      <c r="F366" s="34">
        <f t="shared" si="152"/>
        <v>0</v>
      </c>
      <c r="G366" s="34">
        <v>0</v>
      </c>
      <c r="H366" s="34">
        <v>0</v>
      </c>
      <c r="I366" s="34">
        <v>0</v>
      </c>
      <c r="J366" s="34">
        <v>0</v>
      </c>
      <c r="K366" s="30"/>
    </row>
    <row r="367" spans="1:11" ht="15">
      <c r="A367" s="1">
        <v>351</v>
      </c>
      <c r="B367" s="24" t="s">
        <v>26</v>
      </c>
      <c r="C367" s="34">
        <v>0</v>
      </c>
      <c r="D367" s="34">
        <v>0</v>
      </c>
      <c r="E367" s="34">
        <v>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0"/>
    </row>
    <row r="368" spans="1:11" ht="15">
      <c r="A368" s="1">
        <v>352</v>
      </c>
      <c r="B368" s="24" t="s">
        <v>10</v>
      </c>
      <c r="C368" s="34">
        <f>SUM(D368:F368)</f>
        <v>53609551.73</v>
      </c>
      <c r="D368" s="34">
        <v>53609551.73</v>
      </c>
      <c r="E368" s="34">
        <v>0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0"/>
    </row>
    <row r="369" spans="1:11" ht="15">
      <c r="A369" s="1">
        <v>353</v>
      </c>
      <c r="B369" s="24" t="s">
        <v>11</v>
      </c>
      <c r="C369" s="34">
        <v>0</v>
      </c>
      <c r="D369" s="34">
        <v>0</v>
      </c>
      <c r="E369" s="34">
        <v>0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0"/>
    </row>
    <row r="370" spans="1:11" ht="15">
      <c r="A370" s="1">
        <v>354</v>
      </c>
      <c r="B370" s="40" t="s">
        <v>121</v>
      </c>
      <c r="C370" s="34"/>
      <c r="D370" s="34"/>
      <c r="E370" s="34"/>
      <c r="F370" s="34"/>
      <c r="G370" s="34"/>
      <c r="H370" s="34"/>
      <c r="I370" s="34"/>
      <c r="J370" s="34"/>
      <c r="K370" s="30"/>
    </row>
    <row r="371" spans="1:11" ht="54.75" customHeight="1">
      <c r="A371" s="1">
        <v>355</v>
      </c>
      <c r="B371" s="24" t="s">
        <v>335</v>
      </c>
      <c r="C371" s="34">
        <f>C372+C373+C374</f>
        <v>79610571.72</v>
      </c>
      <c r="D371" s="34">
        <f aca="true" t="shared" si="153" ref="D371:J371">D372+D373+D374</f>
        <v>40747100.72</v>
      </c>
      <c r="E371" s="34">
        <f t="shared" si="153"/>
        <v>10000000</v>
      </c>
      <c r="F371" s="34">
        <f t="shared" si="153"/>
        <v>28863471</v>
      </c>
      <c r="G371" s="34">
        <f t="shared" si="153"/>
        <v>0</v>
      </c>
      <c r="H371" s="34">
        <f t="shared" si="153"/>
        <v>0</v>
      </c>
      <c r="I371" s="34">
        <f t="shared" si="153"/>
        <v>0</v>
      </c>
      <c r="J371" s="34">
        <f t="shared" si="153"/>
        <v>0</v>
      </c>
      <c r="K371" s="30"/>
    </row>
    <row r="372" spans="1:11" ht="15">
      <c r="A372" s="1">
        <v>356</v>
      </c>
      <c r="B372" s="24" t="s">
        <v>26</v>
      </c>
      <c r="C372" s="34">
        <f>D372+E372+F372</f>
        <v>0</v>
      </c>
      <c r="D372" s="34">
        <v>0</v>
      </c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0"/>
    </row>
    <row r="373" spans="1:11" ht="15">
      <c r="A373" s="1">
        <v>357</v>
      </c>
      <c r="B373" s="24" t="s">
        <v>10</v>
      </c>
      <c r="C373" s="34">
        <f>D373+E373+F373</f>
        <v>0</v>
      </c>
      <c r="D373" s="34">
        <v>0</v>
      </c>
      <c r="E373" s="34">
        <v>0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0"/>
    </row>
    <row r="374" spans="1:11" ht="15">
      <c r="A374" s="1">
        <v>358</v>
      </c>
      <c r="B374" s="24" t="s">
        <v>11</v>
      </c>
      <c r="C374" s="34">
        <f>SUM(D374:F374)</f>
        <v>79610571.72</v>
      </c>
      <c r="D374" s="34">
        <v>40747100.72</v>
      </c>
      <c r="E374" s="34">
        <v>10000000</v>
      </c>
      <c r="F374" s="34">
        <v>28863471</v>
      </c>
      <c r="G374" s="34">
        <v>0</v>
      </c>
      <c r="H374" s="34">
        <v>0</v>
      </c>
      <c r="I374" s="34">
        <v>0</v>
      </c>
      <c r="J374" s="34">
        <v>0</v>
      </c>
      <c r="K374" s="30"/>
    </row>
    <row r="375" spans="1:11" ht="15">
      <c r="A375" s="1">
        <v>359</v>
      </c>
      <c r="B375" s="57" t="s">
        <v>123</v>
      </c>
      <c r="C375" s="58"/>
      <c r="D375" s="58"/>
      <c r="E375" s="58"/>
      <c r="F375" s="58"/>
      <c r="G375" s="58"/>
      <c r="H375" s="58"/>
      <c r="I375" s="58"/>
      <c r="J375" s="58"/>
      <c r="K375" s="59"/>
    </row>
    <row r="376" spans="1:11" ht="60">
      <c r="A376" s="1">
        <v>360</v>
      </c>
      <c r="B376" s="24" t="s">
        <v>365</v>
      </c>
      <c r="C376" s="34">
        <f aca="true" t="shared" si="154" ref="C376:J376">C378+C377</f>
        <v>134298751.2</v>
      </c>
      <c r="D376" s="34">
        <f t="shared" si="154"/>
        <v>40128281.2</v>
      </c>
      <c r="E376" s="34">
        <f t="shared" si="154"/>
        <v>94170470</v>
      </c>
      <c r="F376" s="34">
        <f t="shared" si="154"/>
        <v>0</v>
      </c>
      <c r="G376" s="34">
        <f t="shared" si="154"/>
        <v>0</v>
      </c>
      <c r="H376" s="34">
        <f t="shared" si="154"/>
        <v>0</v>
      </c>
      <c r="I376" s="34">
        <f t="shared" si="154"/>
        <v>0</v>
      </c>
      <c r="J376" s="34">
        <f t="shared" si="154"/>
        <v>0</v>
      </c>
      <c r="K376" s="59"/>
    </row>
    <row r="377" spans="1:11" ht="15">
      <c r="A377" s="1">
        <v>361</v>
      </c>
      <c r="B377" s="24" t="s">
        <v>2</v>
      </c>
      <c r="C377" s="34">
        <f>SUM(D377:E377)</f>
        <v>111951552.44</v>
      </c>
      <c r="D377" s="34">
        <v>29151352.44</v>
      </c>
      <c r="E377" s="34">
        <v>82800200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59"/>
    </row>
    <row r="378" spans="1:11" ht="15">
      <c r="A378" s="1">
        <v>362</v>
      </c>
      <c r="B378" s="24" t="s">
        <v>3</v>
      </c>
      <c r="C378" s="34">
        <f>SUM(D378:E378)</f>
        <v>22347198.759999998</v>
      </c>
      <c r="D378" s="34">
        <v>10976928.76</v>
      </c>
      <c r="E378" s="34">
        <v>11370270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59"/>
    </row>
    <row r="379" spans="1:11" ht="15">
      <c r="A379" s="1">
        <v>363</v>
      </c>
      <c r="B379" s="40" t="s">
        <v>124</v>
      </c>
      <c r="C379" s="34"/>
      <c r="D379" s="34"/>
      <c r="E379" s="34"/>
      <c r="F379" s="34"/>
      <c r="G379" s="34"/>
      <c r="H379" s="34"/>
      <c r="I379" s="34"/>
      <c r="J379" s="34"/>
      <c r="K379" s="59"/>
    </row>
    <row r="380" spans="1:11" ht="74.25" customHeight="1">
      <c r="A380" s="1">
        <v>364</v>
      </c>
      <c r="B380" s="24" t="s">
        <v>339</v>
      </c>
      <c r="C380" s="34">
        <f>C381</f>
        <v>1346552.8599999999</v>
      </c>
      <c r="D380" s="34">
        <f aca="true" t="shared" si="155" ref="D380:J380">D381</f>
        <v>1003059</v>
      </c>
      <c r="E380" s="34">
        <f t="shared" si="155"/>
        <v>343493.86</v>
      </c>
      <c r="F380" s="34">
        <f t="shared" si="155"/>
        <v>0</v>
      </c>
      <c r="G380" s="34">
        <f t="shared" si="155"/>
        <v>0</v>
      </c>
      <c r="H380" s="34">
        <f t="shared" si="155"/>
        <v>0</v>
      </c>
      <c r="I380" s="34">
        <f t="shared" si="155"/>
        <v>0</v>
      </c>
      <c r="J380" s="34">
        <f t="shared" si="155"/>
        <v>0</v>
      </c>
      <c r="K380" s="59"/>
    </row>
    <row r="381" spans="1:11" ht="15">
      <c r="A381" s="1">
        <v>365</v>
      </c>
      <c r="B381" s="24" t="s">
        <v>3</v>
      </c>
      <c r="C381" s="34">
        <f>D381+E381+F381+G381+H381+I381+J381</f>
        <v>1346552.8599999999</v>
      </c>
      <c r="D381" s="34">
        <v>1003059</v>
      </c>
      <c r="E381" s="34">
        <v>343493.86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59"/>
    </row>
    <row r="382" spans="1:11" ht="15">
      <c r="A382" s="1"/>
      <c r="B382" s="40" t="s">
        <v>366</v>
      </c>
      <c r="C382" s="34"/>
      <c r="D382" s="34"/>
      <c r="E382" s="34"/>
      <c r="F382" s="34"/>
      <c r="G382" s="34"/>
      <c r="H382" s="34"/>
      <c r="I382" s="34"/>
      <c r="J382" s="34"/>
      <c r="K382" s="59"/>
    </row>
    <row r="383" spans="1:11" ht="45">
      <c r="A383" s="1"/>
      <c r="B383" s="24" t="s">
        <v>367</v>
      </c>
      <c r="C383" s="34">
        <f>E383</f>
        <v>70715039.42</v>
      </c>
      <c r="D383" s="34">
        <v>0</v>
      </c>
      <c r="E383" s="34">
        <f>E384+E385+E386</f>
        <v>70715039.42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59"/>
    </row>
    <row r="384" spans="1:11" ht="15">
      <c r="A384" s="1"/>
      <c r="B384" s="24" t="s">
        <v>1</v>
      </c>
      <c r="C384" s="34">
        <f>E384</f>
        <v>22619727.09</v>
      </c>
      <c r="D384" s="34">
        <v>0</v>
      </c>
      <c r="E384" s="34">
        <v>22619727.09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59"/>
    </row>
    <row r="385" spans="1:11" ht="15">
      <c r="A385" s="1"/>
      <c r="B385" s="24" t="s">
        <v>2</v>
      </c>
      <c r="C385" s="34">
        <f>E385</f>
        <v>33292818.33</v>
      </c>
      <c r="D385" s="34">
        <v>0</v>
      </c>
      <c r="E385" s="34">
        <v>33292818.33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59"/>
    </row>
    <row r="386" spans="1:11" ht="15">
      <c r="A386" s="1"/>
      <c r="B386" s="24" t="s">
        <v>3</v>
      </c>
      <c r="C386" s="34">
        <f>E386</f>
        <v>14802494</v>
      </c>
      <c r="D386" s="34">
        <v>0</v>
      </c>
      <c r="E386" s="34">
        <v>14802494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59"/>
    </row>
    <row r="387" spans="1:11" ht="15">
      <c r="A387" s="1"/>
      <c r="B387" s="40" t="s">
        <v>142</v>
      </c>
      <c r="C387" s="34"/>
      <c r="D387" s="34"/>
      <c r="E387" s="34"/>
      <c r="F387" s="34"/>
      <c r="G387" s="34"/>
      <c r="H387" s="34"/>
      <c r="I387" s="34"/>
      <c r="J387" s="34"/>
      <c r="K387" s="59"/>
    </row>
    <row r="388" spans="1:11" ht="75">
      <c r="A388" s="1"/>
      <c r="B388" s="24" t="s">
        <v>368</v>
      </c>
      <c r="C388" s="34">
        <f>E388</f>
        <v>84057124.8</v>
      </c>
      <c r="D388" s="34">
        <v>0</v>
      </c>
      <c r="E388" s="34">
        <f>E389+E390+E391</f>
        <v>84057124.8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59"/>
    </row>
    <row r="389" spans="1:11" ht="15">
      <c r="A389" s="1"/>
      <c r="B389" s="24" t="s">
        <v>1</v>
      </c>
      <c r="C389" s="34">
        <f>E389</f>
        <v>21864317.97</v>
      </c>
      <c r="D389" s="34">
        <v>0</v>
      </c>
      <c r="E389" s="34">
        <v>21864317.97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59"/>
    </row>
    <row r="390" spans="1:11" ht="15">
      <c r="A390" s="1"/>
      <c r="B390" s="24" t="s">
        <v>2</v>
      </c>
      <c r="C390" s="34">
        <f>E390</f>
        <v>28902970.83</v>
      </c>
      <c r="D390" s="34">
        <v>0</v>
      </c>
      <c r="E390" s="34">
        <v>28902970.83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59"/>
    </row>
    <row r="391" spans="1:11" ht="15">
      <c r="A391" s="1"/>
      <c r="B391" s="24" t="s">
        <v>3</v>
      </c>
      <c r="C391" s="34">
        <f>E391</f>
        <v>33289836</v>
      </c>
      <c r="D391" s="34">
        <v>0</v>
      </c>
      <c r="E391" s="34">
        <v>33289836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59"/>
    </row>
    <row r="392" spans="1:11" ht="15">
      <c r="A392" s="1">
        <v>366</v>
      </c>
      <c r="B392" s="81" t="s">
        <v>295</v>
      </c>
      <c r="C392" s="77"/>
      <c r="D392" s="77"/>
      <c r="E392" s="77"/>
      <c r="F392" s="77"/>
      <c r="G392" s="77"/>
      <c r="H392" s="77"/>
      <c r="I392" s="77"/>
      <c r="J392" s="77"/>
      <c r="K392" s="77"/>
    </row>
    <row r="393" spans="1:11" ht="33" customHeight="1">
      <c r="A393" s="1">
        <v>367</v>
      </c>
      <c r="B393" s="40" t="s">
        <v>298</v>
      </c>
      <c r="C393" s="34">
        <f aca="true" t="shared" si="156" ref="C393:J393">C397+C428</f>
        <v>46523348.62</v>
      </c>
      <c r="D393" s="34">
        <f t="shared" si="156"/>
        <v>33092359.08</v>
      </c>
      <c r="E393" s="34">
        <f t="shared" si="156"/>
        <v>1696628.54</v>
      </c>
      <c r="F393" s="34">
        <f t="shared" si="156"/>
        <v>3250110</v>
      </c>
      <c r="G393" s="34">
        <f t="shared" si="156"/>
        <v>6384251</v>
      </c>
      <c r="H393" s="34">
        <f t="shared" si="156"/>
        <v>700000</v>
      </c>
      <c r="I393" s="34">
        <f t="shared" si="156"/>
        <v>700000</v>
      </c>
      <c r="J393" s="34">
        <f t="shared" si="156"/>
        <v>700000</v>
      </c>
      <c r="K393" s="30" t="s">
        <v>47</v>
      </c>
    </row>
    <row r="394" spans="1:11" ht="28.5" customHeight="1">
      <c r="A394" s="1">
        <v>368</v>
      </c>
      <c r="B394" s="24" t="s">
        <v>48</v>
      </c>
      <c r="C394" s="34">
        <f>C398+C430</f>
        <v>29065341.4</v>
      </c>
      <c r="D394" s="34">
        <f aca="true" t="shared" si="157" ref="D394:J394">D398+D430</f>
        <v>29065341.4</v>
      </c>
      <c r="E394" s="34">
        <f t="shared" si="157"/>
        <v>0</v>
      </c>
      <c r="F394" s="34">
        <f t="shared" si="157"/>
        <v>0</v>
      </c>
      <c r="G394" s="34">
        <f t="shared" si="157"/>
        <v>0</v>
      </c>
      <c r="H394" s="34">
        <f t="shared" si="157"/>
        <v>0</v>
      </c>
      <c r="I394" s="34">
        <f t="shared" si="157"/>
        <v>0</v>
      </c>
      <c r="J394" s="34">
        <f t="shared" si="157"/>
        <v>0</v>
      </c>
      <c r="K394" s="30" t="s">
        <v>47</v>
      </c>
    </row>
    <row r="395" spans="1:11" ht="28.5" customHeight="1">
      <c r="A395" s="1">
        <v>369</v>
      </c>
      <c r="B395" s="24" t="s">
        <v>49</v>
      </c>
      <c r="C395" s="34">
        <f>C399+C431</f>
        <v>17458007.22</v>
      </c>
      <c r="D395" s="34">
        <f aca="true" t="shared" si="158" ref="D395:J395">D399+D431</f>
        <v>4027017.6799999997</v>
      </c>
      <c r="E395" s="34">
        <f t="shared" si="158"/>
        <v>1696628.54</v>
      </c>
      <c r="F395" s="34">
        <f t="shared" si="158"/>
        <v>3250110</v>
      </c>
      <c r="G395" s="34">
        <f t="shared" si="158"/>
        <v>6384251</v>
      </c>
      <c r="H395" s="34">
        <f t="shared" si="158"/>
        <v>700000</v>
      </c>
      <c r="I395" s="34">
        <f t="shared" si="158"/>
        <v>700000</v>
      </c>
      <c r="J395" s="34">
        <f t="shared" si="158"/>
        <v>700000</v>
      </c>
      <c r="K395" s="30" t="s">
        <v>47</v>
      </c>
    </row>
    <row r="396" spans="1:11" ht="15" customHeight="1">
      <c r="A396" s="1">
        <v>370</v>
      </c>
      <c r="B396" s="83" t="s">
        <v>50</v>
      </c>
      <c r="C396" s="79"/>
      <c r="D396" s="79"/>
      <c r="E396" s="79"/>
      <c r="F396" s="79"/>
      <c r="G396" s="79"/>
      <c r="H396" s="79"/>
      <c r="I396" s="79"/>
      <c r="J396" s="79"/>
      <c r="K396" s="80"/>
    </row>
    <row r="397" spans="1:11" ht="30" customHeight="1">
      <c r="A397" s="1">
        <v>371</v>
      </c>
      <c r="B397" s="24" t="s">
        <v>299</v>
      </c>
      <c r="C397" s="34">
        <f>C401</f>
        <v>44423348.62</v>
      </c>
      <c r="D397" s="34">
        <f aca="true" t="shared" si="159" ref="D397:J397">D401</f>
        <v>33092359.08</v>
      </c>
      <c r="E397" s="34">
        <f t="shared" si="159"/>
        <v>1696628.54</v>
      </c>
      <c r="F397" s="34">
        <f t="shared" si="159"/>
        <v>3250110</v>
      </c>
      <c r="G397" s="34">
        <f t="shared" si="159"/>
        <v>6384251</v>
      </c>
      <c r="H397" s="34">
        <f t="shared" si="159"/>
        <v>0</v>
      </c>
      <c r="I397" s="34">
        <f t="shared" si="159"/>
        <v>0</v>
      </c>
      <c r="J397" s="34">
        <f t="shared" si="159"/>
        <v>0</v>
      </c>
      <c r="K397" s="30" t="s">
        <v>47</v>
      </c>
    </row>
    <row r="398" spans="1:11" ht="27" customHeight="1">
      <c r="A398" s="1">
        <v>372</v>
      </c>
      <c r="B398" s="24" t="s">
        <v>10</v>
      </c>
      <c r="C398" s="34">
        <f>C402</f>
        <v>29065341.4</v>
      </c>
      <c r="D398" s="34">
        <f aca="true" t="shared" si="160" ref="D398:J398">D402</f>
        <v>29065341.4</v>
      </c>
      <c r="E398" s="34">
        <f t="shared" si="160"/>
        <v>0</v>
      </c>
      <c r="F398" s="34">
        <f t="shared" si="160"/>
        <v>0</v>
      </c>
      <c r="G398" s="34">
        <f t="shared" si="160"/>
        <v>0</v>
      </c>
      <c r="H398" s="34">
        <f t="shared" si="160"/>
        <v>0</v>
      </c>
      <c r="I398" s="34">
        <f t="shared" si="160"/>
        <v>0</v>
      </c>
      <c r="J398" s="34">
        <f t="shared" si="160"/>
        <v>0</v>
      </c>
      <c r="K398" s="30" t="s">
        <v>47</v>
      </c>
    </row>
    <row r="399" spans="1:11" ht="25.5" customHeight="1">
      <c r="A399" s="1">
        <v>373</v>
      </c>
      <c r="B399" s="24" t="s">
        <v>11</v>
      </c>
      <c r="C399" s="34">
        <f>C403</f>
        <v>15358007.219999999</v>
      </c>
      <c r="D399" s="34">
        <f aca="true" t="shared" si="161" ref="D399:J399">D403</f>
        <v>4027017.6799999997</v>
      </c>
      <c r="E399" s="34">
        <f t="shared" si="161"/>
        <v>1696628.54</v>
      </c>
      <c r="F399" s="34">
        <f t="shared" si="161"/>
        <v>3250110</v>
      </c>
      <c r="G399" s="34">
        <f t="shared" si="161"/>
        <v>6384251</v>
      </c>
      <c r="H399" s="34">
        <f t="shared" si="161"/>
        <v>0</v>
      </c>
      <c r="I399" s="34">
        <f t="shared" si="161"/>
        <v>0</v>
      </c>
      <c r="J399" s="34">
        <f t="shared" si="161"/>
        <v>0</v>
      </c>
      <c r="K399" s="30" t="s">
        <v>47</v>
      </c>
    </row>
    <row r="400" spans="1:11" ht="15">
      <c r="A400" s="1">
        <v>374</v>
      </c>
      <c r="B400" s="81" t="s">
        <v>44</v>
      </c>
      <c r="C400" s="82"/>
      <c r="D400" s="82"/>
      <c r="E400" s="82"/>
      <c r="F400" s="82"/>
      <c r="G400" s="82"/>
      <c r="H400" s="82"/>
      <c r="I400" s="82"/>
      <c r="J400" s="82"/>
      <c r="K400" s="82"/>
    </row>
    <row r="401" spans="1:11" ht="44.25" customHeight="1">
      <c r="A401" s="1">
        <v>375</v>
      </c>
      <c r="B401" s="56" t="s">
        <v>352</v>
      </c>
      <c r="C401" s="34">
        <f>C402+C403</f>
        <v>44423348.62</v>
      </c>
      <c r="D401" s="34">
        <f aca="true" t="shared" si="162" ref="D401:H401">D402+D403</f>
        <v>33092359.08</v>
      </c>
      <c r="E401" s="34">
        <f t="shared" si="162"/>
        <v>1696628.54</v>
      </c>
      <c r="F401" s="34">
        <f t="shared" si="162"/>
        <v>3250110</v>
      </c>
      <c r="G401" s="34">
        <f t="shared" si="162"/>
        <v>6384251</v>
      </c>
      <c r="H401" s="34">
        <f t="shared" si="162"/>
        <v>0</v>
      </c>
      <c r="I401" s="34">
        <f aca="true" t="shared" si="163" ref="I401:J401">I402+I403</f>
        <v>0</v>
      </c>
      <c r="J401" s="34">
        <f t="shared" si="163"/>
        <v>0</v>
      </c>
      <c r="K401" s="30" t="s">
        <v>47</v>
      </c>
    </row>
    <row r="402" spans="1:11" ht="29.25" customHeight="1">
      <c r="A402" s="1">
        <v>376</v>
      </c>
      <c r="B402" s="24" t="s">
        <v>10</v>
      </c>
      <c r="C402" s="34">
        <f>C406+C410+C414+C418+C422</f>
        <v>29065341.4</v>
      </c>
      <c r="D402" s="34">
        <f aca="true" t="shared" si="164" ref="D402:J402">D406+D410+D414+D418+D422+D433</f>
        <v>29065341.4</v>
      </c>
      <c r="E402" s="34">
        <f t="shared" si="164"/>
        <v>0</v>
      </c>
      <c r="F402" s="34">
        <f t="shared" si="164"/>
        <v>0</v>
      </c>
      <c r="G402" s="34">
        <f t="shared" si="164"/>
        <v>0</v>
      </c>
      <c r="H402" s="34">
        <f t="shared" si="164"/>
        <v>0</v>
      </c>
      <c r="I402" s="34">
        <f t="shared" si="164"/>
        <v>0</v>
      </c>
      <c r="J402" s="34">
        <f t="shared" si="164"/>
        <v>0</v>
      </c>
      <c r="K402" s="30" t="s">
        <v>47</v>
      </c>
    </row>
    <row r="403" spans="1:11" ht="30" customHeight="1">
      <c r="A403" s="1">
        <v>377</v>
      </c>
      <c r="B403" s="24" t="s">
        <v>11</v>
      </c>
      <c r="C403" s="34">
        <f>C407+C411+C415+C419+C423+C426</f>
        <v>15358007.219999999</v>
      </c>
      <c r="D403" s="34">
        <f aca="true" t="shared" si="165" ref="D403:I403">D407+D411+D415+D419+D423+D426</f>
        <v>4027017.6799999997</v>
      </c>
      <c r="E403" s="34">
        <f t="shared" si="165"/>
        <v>1696628.54</v>
      </c>
      <c r="F403" s="34">
        <f t="shared" si="165"/>
        <v>3250110</v>
      </c>
      <c r="G403" s="34">
        <f t="shared" si="165"/>
        <v>6384251</v>
      </c>
      <c r="H403" s="34">
        <f t="shared" si="165"/>
        <v>0</v>
      </c>
      <c r="I403" s="34">
        <f t="shared" si="165"/>
        <v>0</v>
      </c>
      <c r="J403" s="34">
        <f aca="true" t="shared" si="166" ref="J403">J407+J411+J415+J419+J423+J426</f>
        <v>0</v>
      </c>
      <c r="K403" s="30" t="s">
        <v>47</v>
      </c>
    </row>
    <row r="404" spans="1:11" ht="21" customHeight="1">
      <c r="A404" s="1">
        <v>378</v>
      </c>
      <c r="B404" s="40" t="s">
        <v>116</v>
      </c>
      <c r="C404" s="34"/>
      <c r="D404" s="34"/>
      <c r="E404" s="34"/>
      <c r="F404" s="34"/>
      <c r="G404" s="34"/>
      <c r="H404" s="34"/>
      <c r="I404" s="34"/>
      <c r="J404" s="34"/>
      <c r="K404" s="30"/>
    </row>
    <row r="405" spans="1:11" ht="48" customHeight="1">
      <c r="A405" s="1">
        <v>379</v>
      </c>
      <c r="B405" s="24" t="s">
        <v>302</v>
      </c>
      <c r="C405" s="61">
        <f>C406+C407</f>
        <v>23339508.759999998</v>
      </c>
      <c r="D405" s="61">
        <f>D406+D407</f>
        <v>23339508.759999998</v>
      </c>
      <c r="E405" s="61">
        <f aca="true" t="shared" si="167" ref="E405:J405">E407</f>
        <v>0</v>
      </c>
      <c r="F405" s="61">
        <f t="shared" si="167"/>
        <v>0</v>
      </c>
      <c r="G405" s="61">
        <f t="shared" si="167"/>
        <v>0</v>
      </c>
      <c r="H405" s="61">
        <f t="shared" si="167"/>
        <v>0</v>
      </c>
      <c r="I405" s="61">
        <f t="shared" si="167"/>
        <v>0</v>
      </c>
      <c r="J405" s="61">
        <f t="shared" si="167"/>
        <v>0</v>
      </c>
      <c r="K405" s="30"/>
    </row>
    <row r="406" spans="1:11" ht="21.75" customHeight="1">
      <c r="A406" s="1">
        <v>380</v>
      </c>
      <c r="B406" s="24" t="s">
        <v>2</v>
      </c>
      <c r="C406" s="61">
        <f>D406</f>
        <v>21152149</v>
      </c>
      <c r="D406" s="61">
        <v>21152149</v>
      </c>
      <c r="E406" s="61">
        <v>0</v>
      </c>
      <c r="F406" s="61">
        <v>0</v>
      </c>
      <c r="G406" s="61">
        <v>0</v>
      </c>
      <c r="H406" s="61">
        <v>0</v>
      </c>
      <c r="I406" s="61">
        <v>0</v>
      </c>
      <c r="J406" s="61">
        <v>0</v>
      </c>
      <c r="K406" s="30"/>
    </row>
    <row r="407" spans="1:11" ht="21.75" customHeight="1">
      <c r="A407" s="1">
        <v>381</v>
      </c>
      <c r="B407" s="24" t="s">
        <v>3</v>
      </c>
      <c r="C407" s="61">
        <f>D407</f>
        <v>2187359.76</v>
      </c>
      <c r="D407" s="61">
        <v>2187359.76</v>
      </c>
      <c r="E407" s="61">
        <f>энергосбережение!E35</f>
        <v>0</v>
      </c>
      <c r="F407" s="61">
        <f>энергосбережение!F35</f>
        <v>0</v>
      </c>
      <c r="G407" s="61">
        <f>энергосбережение!G35</f>
        <v>0</v>
      </c>
      <c r="H407" s="61">
        <f>энергосбережение!H35</f>
        <v>0</v>
      </c>
      <c r="I407" s="61">
        <f>энергосбережение!I35</f>
        <v>0</v>
      </c>
      <c r="J407" s="61">
        <f>энергосбережение!J35</f>
        <v>0</v>
      </c>
      <c r="K407" s="30"/>
    </row>
    <row r="408" spans="1:11" ht="21.75" customHeight="1">
      <c r="A408" s="1">
        <v>382</v>
      </c>
      <c r="B408" s="40" t="s">
        <v>117</v>
      </c>
      <c r="C408" s="61"/>
      <c r="D408" s="61"/>
      <c r="E408" s="61"/>
      <c r="F408" s="61"/>
      <c r="G408" s="61"/>
      <c r="H408" s="61"/>
      <c r="I408" s="61"/>
      <c r="J408" s="61"/>
      <c r="K408" s="30"/>
    </row>
    <row r="409" spans="1:11" ht="59.25" customHeight="1">
      <c r="A409" s="1">
        <v>383</v>
      </c>
      <c r="B409" s="24" t="s">
        <v>303</v>
      </c>
      <c r="C409" s="61">
        <f>C410+C411</f>
        <v>7591906</v>
      </c>
      <c r="D409" s="61">
        <f>D410+D411</f>
        <v>7591906</v>
      </c>
      <c r="E409" s="61">
        <f aca="true" t="shared" si="168" ref="E409:J409">E411</f>
        <v>0</v>
      </c>
      <c r="F409" s="61">
        <f t="shared" si="168"/>
        <v>0</v>
      </c>
      <c r="G409" s="61">
        <f t="shared" si="168"/>
        <v>0</v>
      </c>
      <c r="H409" s="61">
        <f t="shared" si="168"/>
        <v>0</v>
      </c>
      <c r="I409" s="61">
        <f t="shared" si="168"/>
        <v>0</v>
      </c>
      <c r="J409" s="61">
        <f t="shared" si="168"/>
        <v>0</v>
      </c>
      <c r="K409" s="30"/>
    </row>
    <row r="410" spans="1:11" ht="21" customHeight="1">
      <c r="A410" s="1">
        <v>384</v>
      </c>
      <c r="B410" s="24" t="s">
        <v>2</v>
      </c>
      <c r="C410" s="61">
        <f>D410</f>
        <v>6832715.4</v>
      </c>
      <c r="D410" s="61">
        <v>6832715.4</v>
      </c>
      <c r="E410" s="61">
        <v>0</v>
      </c>
      <c r="F410" s="61">
        <v>0</v>
      </c>
      <c r="G410" s="61">
        <v>0</v>
      </c>
      <c r="H410" s="61">
        <v>0</v>
      </c>
      <c r="I410" s="61">
        <v>0</v>
      </c>
      <c r="J410" s="61">
        <v>0</v>
      </c>
      <c r="K410" s="30"/>
    </row>
    <row r="411" spans="1:11" ht="19.5" customHeight="1">
      <c r="A411" s="1">
        <v>385</v>
      </c>
      <c r="B411" s="24" t="s">
        <v>3</v>
      </c>
      <c r="C411" s="61">
        <f>D411</f>
        <v>759190.6</v>
      </c>
      <c r="D411" s="61">
        <v>759190.6</v>
      </c>
      <c r="E411" s="61">
        <v>0</v>
      </c>
      <c r="F411" s="61">
        <v>0</v>
      </c>
      <c r="G411" s="61">
        <v>0</v>
      </c>
      <c r="H411" s="61">
        <v>0</v>
      </c>
      <c r="I411" s="61">
        <v>0</v>
      </c>
      <c r="J411" s="61">
        <v>0</v>
      </c>
      <c r="K411" s="30"/>
    </row>
    <row r="412" spans="1:11" ht="24" customHeight="1">
      <c r="A412" s="1">
        <v>386</v>
      </c>
      <c r="B412" s="40" t="s">
        <v>119</v>
      </c>
      <c r="C412" s="61"/>
      <c r="D412" s="61"/>
      <c r="E412" s="61"/>
      <c r="F412" s="61"/>
      <c r="G412" s="61"/>
      <c r="H412" s="61"/>
      <c r="I412" s="61"/>
      <c r="J412" s="61"/>
      <c r="K412" s="30"/>
    </row>
    <row r="413" spans="1:11" ht="45.75" customHeight="1">
      <c r="A413" s="1">
        <v>387</v>
      </c>
      <c r="B413" s="24" t="s">
        <v>301</v>
      </c>
      <c r="C413" s="61">
        <f>C414+C415</f>
        <v>1200530</v>
      </c>
      <c r="D413" s="61">
        <f>D414+D415</f>
        <v>1200530</v>
      </c>
      <c r="E413" s="61">
        <f aca="true" t="shared" si="169" ref="E413:J413">E415</f>
        <v>0</v>
      </c>
      <c r="F413" s="61">
        <f t="shared" si="169"/>
        <v>0</v>
      </c>
      <c r="G413" s="61">
        <f t="shared" si="169"/>
        <v>0</v>
      </c>
      <c r="H413" s="61">
        <f t="shared" si="169"/>
        <v>0</v>
      </c>
      <c r="I413" s="61">
        <f t="shared" si="169"/>
        <v>0</v>
      </c>
      <c r="J413" s="61">
        <f t="shared" si="169"/>
        <v>0</v>
      </c>
      <c r="K413" s="30"/>
    </row>
    <row r="414" spans="1:11" ht="18" customHeight="1">
      <c r="A414" s="1">
        <v>388</v>
      </c>
      <c r="B414" s="24" t="s">
        <v>2</v>
      </c>
      <c r="C414" s="61">
        <f>D414</f>
        <v>1080477</v>
      </c>
      <c r="D414" s="61">
        <v>1080477</v>
      </c>
      <c r="E414" s="61">
        <v>0</v>
      </c>
      <c r="F414" s="61">
        <v>0</v>
      </c>
      <c r="G414" s="61">
        <v>0</v>
      </c>
      <c r="H414" s="61">
        <v>0</v>
      </c>
      <c r="I414" s="61">
        <v>0</v>
      </c>
      <c r="J414" s="61">
        <v>0</v>
      </c>
      <c r="K414" s="30"/>
    </row>
    <row r="415" spans="1:11" ht="16.5" customHeight="1">
      <c r="A415" s="1">
        <v>389</v>
      </c>
      <c r="B415" s="24" t="s">
        <v>3</v>
      </c>
      <c r="C415" s="61">
        <f>D415</f>
        <v>120053</v>
      </c>
      <c r="D415" s="61">
        <v>120053</v>
      </c>
      <c r="E415" s="61">
        <v>0</v>
      </c>
      <c r="F415" s="61">
        <v>0</v>
      </c>
      <c r="G415" s="61">
        <v>0</v>
      </c>
      <c r="H415" s="61">
        <v>0</v>
      </c>
      <c r="I415" s="61">
        <v>0</v>
      </c>
      <c r="J415" s="61">
        <v>0</v>
      </c>
      <c r="K415" s="30"/>
    </row>
    <row r="416" spans="1:11" ht="21" customHeight="1">
      <c r="A416" s="1">
        <v>390</v>
      </c>
      <c r="B416" s="40" t="s">
        <v>121</v>
      </c>
      <c r="C416" s="61"/>
      <c r="D416" s="61"/>
      <c r="E416" s="61"/>
      <c r="F416" s="61"/>
      <c r="G416" s="61"/>
      <c r="H416" s="61"/>
      <c r="I416" s="61"/>
      <c r="J416" s="61"/>
      <c r="K416" s="30"/>
    </row>
    <row r="417" spans="1:11" ht="33" customHeight="1">
      <c r="A417" s="1">
        <v>391</v>
      </c>
      <c r="B417" s="24" t="s">
        <v>304</v>
      </c>
      <c r="C417" s="61">
        <f>C419</f>
        <v>11096761.86</v>
      </c>
      <c r="D417" s="61">
        <v>550414.32</v>
      </c>
      <c r="E417" s="61">
        <f aca="true" t="shared" si="170" ref="E417:J417">E419</f>
        <v>911986.54</v>
      </c>
      <c r="F417" s="61">
        <f t="shared" si="170"/>
        <v>3250110</v>
      </c>
      <c r="G417" s="61">
        <f t="shared" si="170"/>
        <v>6384251</v>
      </c>
      <c r="H417" s="61">
        <f t="shared" si="170"/>
        <v>0</v>
      </c>
      <c r="I417" s="61">
        <f t="shared" si="170"/>
        <v>0</v>
      </c>
      <c r="J417" s="61">
        <f t="shared" si="170"/>
        <v>0</v>
      </c>
      <c r="K417" s="30"/>
    </row>
    <row r="418" spans="1:11" ht="15.75" customHeight="1">
      <c r="A418" s="1">
        <v>392</v>
      </c>
      <c r="B418" s="24" t="s">
        <v>2</v>
      </c>
      <c r="C418" s="61">
        <v>0</v>
      </c>
      <c r="D418" s="61">
        <v>0</v>
      </c>
      <c r="E418" s="61">
        <v>0</v>
      </c>
      <c r="F418" s="61">
        <v>0</v>
      </c>
      <c r="G418" s="61">
        <v>0</v>
      </c>
      <c r="H418" s="61">
        <v>0</v>
      </c>
      <c r="I418" s="61">
        <v>0</v>
      </c>
      <c r="J418" s="61">
        <v>0</v>
      </c>
      <c r="K418" s="30"/>
    </row>
    <row r="419" spans="1:11" ht="17.25" customHeight="1">
      <c r="A419" s="1">
        <v>393</v>
      </c>
      <c r="B419" s="24" t="s">
        <v>3</v>
      </c>
      <c r="C419" s="61">
        <f>D419+E419+F419+G419</f>
        <v>11096761.86</v>
      </c>
      <c r="D419" s="61">
        <v>550414.32</v>
      </c>
      <c r="E419" s="61">
        <v>911986.54</v>
      </c>
      <c r="F419" s="61">
        <v>3250110</v>
      </c>
      <c r="G419" s="61">
        <v>6384251</v>
      </c>
      <c r="H419" s="61">
        <v>0</v>
      </c>
      <c r="I419" s="61">
        <v>0</v>
      </c>
      <c r="J419" s="61">
        <v>0</v>
      </c>
      <c r="K419" s="30"/>
    </row>
    <row r="420" spans="1:11" ht="21" customHeight="1">
      <c r="A420" s="1">
        <v>394</v>
      </c>
      <c r="B420" s="40" t="s">
        <v>123</v>
      </c>
      <c r="C420" s="61"/>
      <c r="D420" s="61"/>
      <c r="E420" s="61"/>
      <c r="F420" s="61"/>
      <c r="G420" s="61"/>
      <c r="H420" s="61"/>
      <c r="I420" s="61"/>
      <c r="J420" s="61"/>
      <c r="K420" s="30"/>
    </row>
    <row r="421" spans="1:11" ht="78.75" customHeight="1">
      <c r="A421" s="1">
        <v>395</v>
      </c>
      <c r="B421" s="24" t="s">
        <v>305</v>
      </c>
      <c r="C421" s="61">
        <f>C423</f>
        <v>410000</v>
      </c>
      <c r="D421" s="61">
        <f aca="true" t="shared" si="171" ref="D421:I421">D423</f>
        <v>410000</v>
      </c>
      <c r="E421" s="61">
        <f t="shared" si="171"/>
        <v>0</v>
      </c>
      <c r="F421" s="61">
        <f t="shared" si="171"/>
        <v>0</v>
      </c>
      <c r="G421" s="61">
        <f t="shared" si="171"/>
        <v>0</v>
      </c>
      <c r="H421" s="61">
        <f t="shared" si="171"/>
        <v>0</v>
      </c>
      <c r="I421" s="61">
        <f t="shared" si="171"/>
        <v>0</v>
      </c>
      <c r="J421" s="61">
        <f aca="true" t="shared" si="172" ref="J421">J423</f>
        <v>0</v>
      </c>
      <c r="K421" s="30"/>
    </row>
    <row r="422" spans="1:11" ht="19.5" customHeight="1">
      <c r="A422" s="1">
        <v>396</v>
      </c>
      <c r="B422" s="24" t="s">
        <v>2</v>
      </c>
      <c r="C422" s="61">
        <v>0</v>
      </c>
      <c r="D422" s="61">
        <v>0</v>
      </c>
      <c r="E422" s="61">
        <v>0</v>
      </c>
      <c r="F422" s="61">
        <v>0</v>
      </c>
      <c r="G422" s="61">
        <v>0</v>
      </c>
      <c r="H422" s="61">
        <v>0</v>
      </c>
      <c r="I422" s="61">
        <v>0</v>
      </c>
      <c r="J422" s="61">
        <v>0</v>
      </c>
      <c r="K422" s="30"/>
    </row>
    <row r="423" spans="1:11" ht="18" customHeight="1">
      <c r="A423" s="1">
        <v>397</v>
      </c>
      <c r="B423" s="24" t="s">
        <v>3</v>
      </c>
      <c r="C423" s="62">
        <f>D423</f>
        <v>410000</v>
      </c>
      <c r="D423" s="62">
        <v>410000</v>
      </c>
      <c r="E423" s="62">
        <v>0</v>
      </c>
      <c r="F423" s="61">
        <v>0</v>
      </c>
      <c r="G423" s="61">
        <v>0</v>
      </c>
      <c r="H423" s="61">
        <v>0</v>
      </c>
      <c r="I423" s="61">
        <v>0</v>
      </c>
      <c r="J423" s="61">
        <v>0</v>
      </c>
      <c r="K423" s="30"/>
    </row>
    <row r="424" spans="1:11" ht="18" customHeight="1">
      <c r="A424" s="1"/>
      <c r="B424" s="57" t="s">
        <v>124</v>
      </c>
      <c r="C424" s="72"/>
      <c r="D424" s="72"/>
      <c r="E424" s="72"/>
      <c r="F424" s="73"/>
      <c r="G424" s="73"/>
      <c r="H424" s="73"/>
      <c r="I424" s="73"/>
      <c r="J424" s="73"/>
      <c r="K424" s="59"/>
    </row>
    <row r="425" spans="1:11" ht="72.75" customHeight="1">
      <c r="A425" s="1"/>
      <c r="B425" s="24" t="s">
        <v>356</v>
      </c>
      <c r="C425" s="62">
        <f>C426</f>
        <v>784642</v>
      </c>
      <c r="D425" s="62">
        <f aca="true" t="shared" si="173" ref="D425:J425">D426</f>
        <v>0</v>
      </c>
      <c r="E425" s="62">
        <f t="shared" si="173"/>
        <v>784642</v>
      </c>
      <c r="F425" s="62">
        <f t="shared" si="173"/>
        <v>0</v>
      </c>
      <c r="G425" s="62">
        <f t="shared" si="173"/>
        <v>0</v>
      </c>
      <c r="H425" s="62">
        <f t="shared" si="173"/>
        <v>0</v>
      </c>
      <c r="I425" s="62">
        <f t="shared" si="173"/>
        <v>0</v>
      </c>
      <c r="J425" s="62">
        <f t="shared" si="173"/>
        <v>0</v>
      </c>
      <c r="K425" s="30"/>
    </row>
    <row r="426" spans="1:11" ht="18" customHeight="1">
      <c r="A426" s="1"/>
      <c r="B426" s="24" t="s">
        <v>3</v>
      </c>
      <c r="C426" s="62">
        <f>E426</f>
        <v>784642</v>
      </c>
      <c r="D426" s="62">
        <v>0</v>
      </c>
      <c r="E426" s="62">
        <v>784642</v>
      </c>
      <c r="F426" s="61">
        <v>0</v>
      </c>
      <c r="G426" s="61">
        <v>0</v>
      </c>
      <c r="H426" s="61">
        <v>0</v>
      </c>
      <c r="I426" s="61">
        <v>0</v>
      </c>
      <c r="J426" s="61">
        <v>0</v>
      </c>
      <c r="K426" s="30"/>
    </row>
    <row r="427" spans="1:11" ht="15">
      <c r="A427" s="1">
        <v>398</v>
      </c>
      <c r="B427" s="83" t="s">
        <v>12</v>
      </c>
      <c r="C427" s="88"/>
      <c r="D427" s="88"/>
      <c r="E427" s="88"/>
      <c r="F427" s="88"/>
      <c r="G427" s="88"/>
      <c r="H427" s="88"/>
      <c r="I427" s="88"/>
      <c r="J427" s="88"/>
      <c r="K427" s="89"/>
    </row>
    <row r="428" spans="1:11" ht="33.75" customHeight="1">
      <c r="A428" s="1">
        <v>399</v>
      </c>
      <c r="B428" s="23" t="s">
        <v>45</v>
      </c>
      <c r="C428" s="34">
        <f>C432</f>
        <v>2100000</v>
      </c>
      <c r="D428" s="34">
        <f aca="true" t="shared" si="174" ref="D428:J428">D432</f>
        <v>0</v>
      </c>
      <c r="E428" s="34">
        <f t="shared" si="174"/>
        <v>0</v>
      </c>
      <c r="F428" s="34">
        <f t="shared" si="174"/>
        <v>0</v>
      </c>
      <c r="G428" s="34">
        <f t="shared" si="174"/>
        <v>0</v>
      </c>
      <c r="H428" s="34">
        <f t="shared" si="174"/>
        <v>700000</v>
      </c>
      <c r="I428" s="34">
        <f t="shared" si="174"/>
        <v>700000</v>
      </c>
      <c r="J428" s="34">
        <f t="shared" si="174"/>
        <v>700000</v>
      </c>
      <c r="K428" s="30"/>
    </row>
    <row r="429" spans="1:11" ht="15">
      <c r="A429" s="1">
        <v>400</v>
      </c>
      <c r="B429" s="23" t="s">
        <v>46</v>
      </c>
      <c r="C429" s="34"/>
      <c r="D429" s="34"/>
      <c r="E429" s="34"/>
      <c r="F429" s="34"/>
      <c r="G429" s="34"/>
      <c r="H429" s="34"/>
      <c r="I429" s="34"/>
      <c r="J429" s="34"/>
      <c r="K429" s="30"/>
    </row>
    <row r="430" spans="1:11" ht="15">
      <c r="A430" s="1">
        <v>401</v>
      </c>
      <c r="B430" s="24" t="s">
        <v>10</v>
      </c>
      <c r="C430" s="34">
        <v>0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0"/>
    </row>
    <row r="431" spans="1:11" ht="15">
      <c r="A431" s="1">
        <v>402</v>
      </c>
      <c r="B431" s="24" t="s">
        <v>11</v>
      </c>
      <c r="C431" s="34">
        <f>C434</f>
        <v>2100000</v>
      </c>
      <c r="D431" s="34">
        <f aca="true" t="shared" si="175" ref="D431:J431">D434</f>
        <v>0</v>
      </c>
      <c r="E431" s="34">
        <f t="shared" si="175"/>
        <v>0</v>
      </c>
      <c r="F431" s="34">
        <f t="shared" si="175"/>
        <v>0</v>
      </c>
      <c r="G431" s="34">
        <f t="shared" si="175"/>
        <v>0</v>
      </c>
      <c r="H431" s="34">
        <f t="shared" si="175"/>
        <v>700000</v>
      </c>
      <c r="I431" s="34">
        <f t="shared" si="175"/>
        <v>700000</v>
      </c>
      <c r="J431" s="34">
        <f t="shared" si="175"/>
        <v>700000</v>
      </c>
      <c r="K431" s="30"/>
    </row>
    <row r="432" spans="1:11" ht="47.25" customHeight="1">
      <c r="A432" s="1">
        <v>403</v>
      </c>
      <c r="B432" s="24" t="s">
        <v>51</v>
      </c>
      <c r="C432" s="34">
        <f>C434</f>
        <v>2100000</v>
      </c>
      <c r="D432" s="34">
        <f aca="true" t="shared" si="176" ref="D432:J432">D434</f>
        <v>0</v>
      </c>
      <c r="E432" s="34">
        <f t="shared" si="176"/>
        <v>0</v>
      </c>
      <c r="F432" s="34">
        <f t="shared" si="176"/>
        <v>0</v>
      </c>
      <c r="G432" s="34">
        <f t="shared" si="176"/>
        <v>0</v>
      </c>
      <c r="H432" s="34">
        <f t="shared" si="176"/>
        <v>700000</v>
      </c>
      <c r="I432" s="34">
        <f t="shared" si="176"/>
        <v>700000</v>
      </c>
      <c r="J432" s="34">
        <f t="shared" si="176"/>
        <v>700000</v>
      </c>
      <c r="K432" s="30" t="s">
        <v>14</v>
      </c>
    </row>
    <row r="433" spans="1:11" ht="15">
      <c r="A433" s="1">
        <v>404</v>
      </c>
      <c r="B433" s="24" t="s">
        <v>10</v>
      </c>
      <c r="C433" s="34">
        <v>0</v>
      </c>
      <c r="D433" s="34">
        <v>0</v>
      </c>
      <c r="E433" s="34">
        <v>0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0" t="s">
        <v>14</v>
      </c>
    </row>
    <row r="434" spans="1:11" ht="15">
      <c r="A434" s="1">
        <v>405</v>
      </c>
      <c r="B434" s="24" t="s">
        <v>11</v>
      </c>
      <c r="C434" s="34">
        <f>SUM(E434:J434)</f>
        <v>2100000</v>
      </c>
      <c r="D434" s="34">
        <v>0</v>
      </c>
      <c r="E434" s="34">
        <v>0</v>
      </c>
      <c r="F434" s="34">
        <v>0</v>
      </c>
      <c r="G434" s="34">
        <v>0</v>
      </c>
      <c r="H434" s="34">
        <v>700000</v>
      </c>
      <c r="I434" s="34">
        <v>700000</v>
      </c>
      <c r="J434" s="34">
        <v>700000</v>
      </c>
      <c r="K434" s="30" t="s">
        <v>14</v>
      </c>
    </row>
    <row r="435" spans="1:11" ht="23.25" customHeight="1">
      <c r="A435" s="1">
        <v>406</v>
      </c>
      <c r="B435" s="76" t="s">
        <v>328</v>
      </c>
      <c r="C435" s="77"/>
      <c r="D435" s="77"/>
      <c r="E435" s="77"/>
      <c r="F435" s="77"/>
      <c r="G435" s="77"/>
      <c r="H435" s="77"/>
      <c r="I435" s="77"/>
      <c r="J435" s="77"/>
      <c r="K435" s="77"/>
    </row>
    <row r="436" spans="1:11" ht="21" customHeight="1">
      <c r="A436" s="1">
        <v>407</v>
      </c>
      <c r="B436" s="76" t="s">
        <v>52</v>
      </c>
      <c r="C436" s="77"/>
      <c r="D436" s="77"/>
      <c r="E436" s="77"/>
      <c r="F436" s="77"/>
      <c r="G436" s="77"/>
      <c r="H436" s="77"/>
      <c r="I436" s="77"/>
      <c r="J436" s="77"/>
      <c r="K436" s="77"/>
    </row>
    <row r="437" spans="1:11" ht="29.25" customHeight="1">
      <c r="A437" s="1">
        <v>408</v>
      </c>
      <c r="B437" s="44" t="s">
        <v>171</v>
      </c>
      <c r="C437" s="41">
        <f>C443</f>
        <v>82047791</v>
      </c>
      <c r="D437" s="41">
        <f aca="true" t="shared" si="177" ref="D437:J437">D443</f>
        <v>16152982</v>
      </c>
      <c r="E437" s="41">
        <f t="shared" si="177"/>
        <v>10353491</v>
      </c>
      <c r="F437" s="41">
        <f t="shared" si="177"/>
        <v>13430071</v>
      </c>
      <c r="G437" s="41">
        <f t="shared" si="177"/>
        <v>14174947</v>
      </c>
      <c r="H437" s="41">
        <f t="shared" si="177"/>
        <v>8929700</v>
      </c>
      <c r="I437" s="41">
        <f t="shared" si="177"/>
        <v>9368000</v>
      </c>
      <c r="J437" s="41">
        <f t="shared" si="177"/>
        <v>9826600</v>
      </c>
      <c r="K437" s="42" t="s">
        <v>14</v>
      </c>
    </row>
    <row r="438" spans="1:11" ht="15">
      <c r="A438" s="1">
        <v>409</v>
      </c>
      <c r="B438" s="23" t="s">
        <v>1</v>
      </c>
      <c r="C438" s="41">
        <f>C444</f>
        <v>16100</v>
      </c>
      <c r="D438" s="41">
        <f aca="true" t="shared" si="178" ref="D438:J438">D444</f>
        <v>0</v>
      </c>
      <c r="E438" s="41">
        <f t="shared" si="178"/>
        <v>0</v>
      </c>
      <c r="F438" s="41">
        <f t="shared" si="178"/>
        <v>16100</v>
      </c>
      <c r="G438" s="41">
        <f t="shared" si="178"/>
        <v>0</v>
      </c>
      <c r="H438" s="41">
        <f t="shared" si="178"/>
        <v>0</v>
      </c>
      <c r="I438" s="41">
        <f t="shared" si="178"/>
        <v>0</v>
      </c>
      <c r="J438" s="41">
        <f t="shared" si="178"/>
        <v>0</v>
      </c>
      <c r="K438" s="42"/>
    </row>
    <row r="439" spans="1:11" ht="15">
      <c r="A439" s="1">
        <v>410</v>
      </c>
      <c r="B439" s="23" t="s">
        <v>2</v>
      </c>
      <c r="C439" s="41">
        <f>C445</f>
        <v>712400</v>
      </c>
      <c r="D439" s="41">
        <f aca="true" t="shared" si="179" ref="D439:J439">D445</f>
        <v>87600</v>
      </c>
      <c r="E439" s="41">
        <f t="shared" si="179"/>
        <v>92000</v>
      </c>
      <c r="F439" s="41">
        <f t="shared" si="179"/>
        <v>96200</v>
      </c>
      <c r="G439" s="41">
        <f t="shared" si="179"/>
        <v>100300</v>
      </c>
      <c r="H439" s="41">
        <f t="shared" si="179"/>
        <v>106700</v>
      </c>
      <c r="I439" s="41">
        <f t="shared" si="179"/>
        <v>112000</v>
      </c>
      <c r="J439" s="41">
        <f t="shared" si="179"/>
        <v>117600</v>
      </c>
      <c r="K439" s="42"/>
    </row>
    <row r="440" spans="1:11" ht="15">
      <c r="A440" s="1">
        <v>411</v>
      </c>
      <c r="B440" s="23" t="s">
        <v>3</v>
      </c>
      <c r="C440" s="41">
        <f>C446</f>
        <v>74619291</v>
      </c>
      <c r="D440" s="41">
        <f aca="true" t="shared" si="180" ref="D440:J440">D446</f>
        <v>9365382</v>
      </c>
      <c r="E440" s="41">
        <f t="shared" si="180"/>
        <v>10261491</v>
      </c>
      <c r="F440" s="41">
        <f t="shared" si="180"/>
        <v>13317771</v>
      </c>
      <c r="G440" s="41">
        <f t="shared" si="180"/>
        <v>14074647</v>
      </c>
      <c r="H440" s="41">
        <f t="shared" si="180"/>
        <v>8823000</v>
      </c>
      <c r="I440" s="41">
        <f t="shared" si="180"/>
        <v>9256000</v>
      </c>
      <c r="J440" s="41">
        <f t="shared" si="180"/>
        <v>9709000</v>
      </c>
      <c r="K440" s="42" t="s">
        <v>14</v>
      </c>
    </row>
    <row r="441" spans="1:12" ht="15">
      <c r="A441" s="1">
        <v>412</v>
      </c>
      <c r="B441" s="23" t="s">
        <v>53</v>
      </c>
      <c r="C441" s="41">
        <f>C447</f>
        <v>6700000</v>
      </c>
      <c r="D441" s="41">
        <f aca="true" t="shared" si="181" ref="D441:J441">D447</f>
        <v>6700000</v>
      </c>
      <c r="E441" s="41">
        <f t="shared" si="181"/>
        <v>0</v>
      </c>
      <c r="F441" s="41">
        <f t="shared" si="181"/>
        <v>0</v>
      </c>
      <c r="G441" s="41">
        <f t="shared" si="181"/>
        <v>0</v>
      </c>
      <c r="H441" s="41">
        <f t="shared" si="181"/>
        <v>0</v>
      </c>
      <c r="I441" s="41">
        <f t="shared" si="181"/>
        <v>0</v>
      </c>
      <c r="J441" s="41">
        <f t="shared" si="181"/>
        <v>0</v>
      </c>
      <c r="K441" s="42" t="s">
        <v>54</v>
      </c>
      <c r="L441" s="43"/>
    </row>
    <row r="442" spans="1:12" ht="15">
      <c r="A442" s="1">
        <v>413</v>
      </c>
      <c r="B442" s="78" t="s">
        <v>24</v>
      </c>
      <c r="C442" s="79"/>
      <c r="D442" s="79"/>
      <c r="E442" s="79"/>
      <c r="F442" s="79"/>
      <c r="G442" s="79"/>
      <c r="H442" s="79"/>
      <c r="I442" s="79"/>
      <c r="J442" s="79"/>
      <c r="K442" s="80"/>
      <c r="L442" s="43"/>
    </row>
    <row r="443" spans="1:11" ht="29.25" customHeight="1">
      <c r="A443" s="1">
        <v>414</v>
      </c>
      <c r="B443" s="44" t="s">
        <v>155</v>
      </c>
      <c r="C443" s="41">
        <f>C444+C445+C446+C447</f>
        <v>82047791</v>
      </c>
      <c r="D443" s="41">
        <f aca="true" t="shared" si="182" ref="D443:J443">D444+D445+D446+D447</f>
        <v>16152982</v>
      </c>
      <c r="E443" s="41">
        <f t="shared" si="182"/>
        <v>10353491</v>
      </c>
      <c r="F443" s="41">
        <f t="shared" si="182"/>
        <v>13430071</v>
      </c>
      <c r="G443" s="41">
        <f t="shared" si="182"/>
        <v>14174947</v>
      </c>
      <c r="H443" s="41">
        <f t="shared" si="182"/>
        <v>8929700</v>
      </c>
      <c r="I443" s="41">
        <f t="shared" si="182"/>
        <v>9368000</v>
      </c>
      <c r="J443" s="41">
        <f t="shared" si="182"/>
        <v>9826600</v>
      </c>
      <c r="K443" s="42" t="s">
        <v>14</v>
      </c>
    </row>
    <row r="444" spans="1:11" ht="15">
      <c r="A444" s="1">
        <v>415</v>
      </c>
      <c r="B444" s="23" t="s">
        <v>1</v>
      </c>
      <c r="C444" s="41">
        <f>C520</f>
        <v>16100</v>
      </c>
      <c r="D444" s="41">
        <f aca="true" t="shared" si="183" ref="D444:J444">D520</f>
        <v>0</v>
      </c>
      <c r="E444" s="41">
        <f t="shared" si="183"/>
        <v>0</v>
      </c>
      <c r="F444" s="41">
        <f t="shared" si="183"/>
        <v>16100</v>
      </c>
      <c r="G444" s="41">
        <f t="shared" si="183"/>
        <v>0</v>
      </c>
      <c r="H444" s="41">
        <f t="shared" si="183"/>
        <v>0</v>
      </c>
      <c r="I444" s="41">
        <f t="shared" si="183"/>
        <v>0</v>
      </c>
      <c r="J444" s="41">
        <f t="shared" si="183"/>
        <v>0</v>
      </c>
      <c r="K444" s="42"/>
    </row>
    <row r="445" spans="1:11" ht="15">
      <c r="A445" s="1">
        <v>416</v>
      </c>
      <c r="B445" s="23" t="s">
        <v>2</v>
      </c>
      <c r="C445" s="41">
        <f>C510+C515</f>
        <v>712400</v>
      </c>
      <c r="D445" s="41">
        <f aca="true" t="shared" si="184" ref="D445:J445">D510+D515</f>
        <v>87600</v>
      </c>
      <c r="E445" s="41">
        <f t="shared" si="184"/>
        <v>92000</v>
      </c>
      <c r="F445" s="41">
        <f t="shared" si="184"/>
        <v>96200</v>
      </c>
      <c r="G445" s="41">
        <f t="shared" si="184"/>
        <v>100300</v>
      </c>
      <c r="H445" s="41">
        <f t="shared" si="184"/>
        <v>106700</v>
      </c>
      <c r="I445" s="41">
        <f t="shared" si="184"/>
        <v>112000</v>
      </c>
      <c r="J445" s="41">
        <f t="shared" si="184"/>
        <v>117600</v>
      </c>
      <c r="K445" s="42"/>
    </row>
    <row r="446" spans="1:11" ht="15">
      <c r="A446" s="1">
        <v>417</v>
      </c>
      <c r="B446" s="23" t="s">
        <v>3</v>
      </c>
      <c r="C446" s="41">
        <f>C452+C458+C464+C470+C476+C481+C486+C528+C533+C538</f>
        <v>74619291</v>
      </c>
      <c r="D446" s="41">
        <f aca="true" t="shared" si="185" ref="D446:J446">D452+D458+D464+D470+D476+D481+D486+D528+D533+D538</f>
        <v>9365382</v>
      </c>
      <c r="E446" s="41">
        <f>E452+E458+E464+E470+E476+E481+E486+E528+E533+E538+E541</f>
        <v>10261491</v>
      </c>
      <c r="F446" s="41">
        <f t="shared" si="185"/>
        <v>13317771</v>
      </c>
      <c r="G446" s="41">
        <f t="shared" si="185"/>
        <v>14074647</v>
      </c>
      <c r="H446" s="41">
        <f t="shared" si="185"/>
        <v>8823000</v>
      </c>
      <c r="I446" s="41">
        <f t="shared" si="185"/>
        <v>9256000</v>
      </c>
      <c r="J446" s="41">
        <f t="shared" si="185"/>
        <v>9709000</v>
      </c>
      <c r="K446" s="42"/>
    </row>
    <row r="447" spans="1:11" ht="15">
      <c r="A447" s="1">
        <v>418</v>
      </c>
      <c r="B447" s="23" t="s">
        <v>53</v>
      </c>
      <c r="C447" s="41">
        <f>C453+C459+C465+C471+C477+C482+C487+C492+C497+C502+C507+C512+C517</f>
        <v>6700000</v>
      </c>
      <c r="D447" s="41">
        <f aca="true" t="shared" si="186" ref="D447:J447">D453+D459+D465+D471+D477+D482+D487+D492+D497+D502+D507+D512+D517</f>
        <v>6700000</v>
      </c>
      <c r="E447" s="41">
        <f t="shared" si="186"/>
        <v>0</v>
      </c>
      <c r="F447" s="41">
        <f t="shared" si="186"/>
        <v>0</v>
      </c>
      <c r="G447" s="41">
        <f t="shared" si="186"/>
        <v>0</v>
      </c>
      <c r="H447" s="41">
        <f t="shared" si="186"/>
        <v>0</v>
      </c>
      <c r="I447" s="41">
        <f t="shared" si="186"/>
        <v>0</v>
      </c>
      <c r="J447" s="41">
        <f t="shared" si="186"/>
        <v>0</v>
      </c>
      <c r="K447" s="42"/>
    </row>
    <row r="448" spans="1:11" ht="15">
      <c r="A448" s="1">
        <v>419</v>
      </c>
      <c r="B448" s="44" t="s">
        <v>116</v>
      </c>
      <c r="C448" s="41"/>
      <c r="D448" s="41"/>
      <c r="E448" s="41"/>
      <c r="F448" s="41"/>
      <c r="G448" s="41"/>
      <c r="H448" s="41"/>
      <c r="I448" s="41"/>
      <c r="J448" s="41"/>
      <c r="K448" s="42"/>
    </row>
    <row r="449" spans="1:11" ht="88.5" customHeight="1">
      <c r="A449" s="1">
        <v>420</v>
      </c>
      <c r="B449" s="24" t="s">
        <v>55</v>
      </c>
      <c r="C449" s="41">
        <f>C452+C453</f>
        <v>16982534</v>
      </c>
      <c r="D449" s="41">
        <f aca="true" t="shared" si="187" ref="D449:J449">D452+D453</f>
        <v>6119534</v>
      </c>
      <c r="E449" s="41">
        <f t="shared" si="187"/>
        <v>2000000</v>
      </c>
      <c r="F449" s="41">
        <f t="shared" si="187"/>
        <v>2000000</v>
      </c>
      <c r="G449" s="41">
        <f t="shared" si="187"/>
        <v>2000000</v>
      </c>
      <c r="H449" s="41">
        <f t="shared" si="187"/>
        <v>1543000</v>
      </c>
      <c r="I449" s="41">
        <f t="shared" si="187"/>
        <v>1620000</v>
      </c>
      <c r="J449" s="41">
        <f t="shared" si="187"/>
        <v>1700000</v>
      </c>
      <c r="K449" s="42"/>
    </row>
    <row r="450" spans="1:11" ht="15">
      <c r="A450" s="1">
        <v>421</v>
      </c>
      <c r="B450" s="23" t="s">
        <v>1</v>
      </c>
      <c r="C450" s="41">
        <v>0</v>
      </c>
      <c r="D450" s="41">
        <v>0</v>
      </c>
      <c r="E450" s="41">
        <v>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2"/>
    </row>
    <row r="451" spans="1:11" ht="15">
      <c r="A451" s="1">
        <v>422</v>
      </c>
      <c r="B451" s="23" t="s">
        <v>2</v>
      </c>
      <c r="C451" s="41">
        <v>0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2"/>
    </row>
    <row r="452" spans="1:11" ht="15">
      <c r="A452" s="1">
        <v>423</v>
      </c>
      <c r="B452" s="24" t="s">
        <v>3</v>
      </c>
      <c r="C452" s="41">
        <f>SUM(D452:J452)</f>
        <v>13482534</v>
      </c>
      <c r="D452" s="41">
        <v>2619534</v>
      </c>
      <c r="E452" s="41">
        <v>2000000</v>
      </c>
      <c r="F452" s="41">
        <v>2000000</v>
      </c>
      <c r="G452" s="41">
        <v>2000000</v>
      </c>
      <c r="H452" s="41">
        <v>1543000</v>
      </c>
      <c r="I452" s="41">
        <v>1620000</v>
      </c>
      <c r="J452" s="41">
        <v>1700000</v>
      </c>
      <c r="K452" s="42"/>
    </row>
    <row r="453" spans="1:11" ht="15">
      <c r="A453" s="1">
        <v>424</v>
      </c>
      <c r="B453" s="24" t="s">
        <v>53</v>
      </c>
      <c r="C453" s="41">
        <f>D453+E453+F453+G453+H453+I453+J453</f>
        <v>3500000</v>
      </c>
      <c r="D453" s="41">
        <v>3500000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2"/>
    </row>
    <row r="454" spans="1:11" ht="15">
      <c r="A454" s="1">
        <v>425</v>
      </c>
      <c r="B454" s="40" t="s">
        <v>117</v>
      </c>
      <c r="C454" s="41"/>
      <c r="D454" s="41"/>
      <c r="E454" s="41"/>
      <c r="F454" s="41"/>
      <c r="G454" s="41"/>
      <c r="H454" s="41"/>
      <c r="I454" s="41"/>
      <c r="J454" s="41"/>
      <c r="K454" s="42"/>
    </row>
    <row r="455" spans="1:11" ht="62.25" customHeight="1">
      <c r="A455" s="1">
        <v>426</v>
      </c>
      <c r="B455" s="24" t="s">
        <v>56</v>
      </c>
      <c r="C455" s="41">
        <f>C458</f>
        <v>10840000</v>
      </c>
      <c r="D455" s="41">
        <f aca="true" t="shared" si="188" ref="D455:J455">D458</f>
        <v>1200000</v>
      </c>
      <c r="E455" s="41">
        <v>1300000</v>
      </c>
      <c r="F455" s="41">
        <v>1300000</v>
      </c>
      <c r="G455" s="41">
        <v>1300000</v>
      </c>
      <c r="H455" s="41">
        <f t="shared" si="188"/>
        <v>1821000</v>
      </c>
      <c r="I455" s="41">
        <f t="shared" si="188"/>
        <v>1912000</v>
      </c>
      <c r="J455" s="41">
        <f t="shared" si="188"/>
        <v>2007000</v>
      </c>
      <c r="K455" s="42" t="s">
        <v>14</v>
      </c>
    </row>
    <row r="456" spans="1:11" ht="15">
      <c r="A456" s="1">
        <v>427</v>
      </c>
      <c r="B456" s="23" t="s">
        <v>1</v>
      </c>
      <c r="C456" s="41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2"/>
    </row>
    <row r="457" spans="1:11" ht="15">
      <c r="A457" s="1">
        <v>428</v>
      </c>
      <c r="B457" s="24" t="s">
        <v>2</v>
      </c>
      <c r="C457" s="41">
        <v>0</v>
      </c>
      <c r="D457" s="41">
        <v>0</v>
      </c>
      <c r="E457" s="41">
        <v>0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2"/>
    </row>
    <row r="458" spans="1:11" ht="15">
      <c r="A458" s="1">
        <v>429</v>
      </c>
      <c r="B458" s="24" t="s">
        <v>3</v>
      </c>
      <c r="C458" s="41">
        <f>SUM(D458:J458)</f>
        <v>10840000</v>
      </c>
      <c r="D458" s="41">
        <v>1200000</v>
      </c>
      <c r="E458" s="41">
        <v>1300000</v>
      </c>
      <c r="F458" s="41">
        <v>1300000</v>
      </c>
      <c r="G458" s="41">
        <v>1300000</v>
      </c>
      <c r="H458" s="41">
        <v>1821000</v>
      </c>
      <c r="I458" s="41">
        <v>1912000</v>
      </c>
      <c r="J458" s="41">
        <v>2007000</v>
      </c>
      <c r="K458" s="42"/>
    </row>
    <row r="459" spans="1:11" ht="15">
      <c r="A459" s="1">
        <v>430</v>
      </c>
      <c r="B459" s="24" t="s">
        <v>53</v>
      </c>
      <c r="C459" s="41">
        <v>0</v>
      </c>
      <c r="D459" s="41">
        <v>0</v>
      </c>
      <c r="E459" s="41">
        <v>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2"/>
    </row>
    <row r="460" spans="1:11" ht="15">
      <c r="A460" s="1">
        <v>431</v>
      </c>
      <c r="B460" s="40" t="s">
        <v>119</v>
      </c>
      <c r="C460" s="41"/>
      <c r="D460" s="41"/>
      <c r="E460" s="41"/>
      <c r="F460" s="41"/>
      <c r="G460" s="41"/>
      <c r="H460" s="41"/>
      <c r="I460" s="41"/>
      <c r="J460" s="41"/>
      <c r="K460" s="42"/>
    </row>
    <row r="461" spans="1:11" ht="43.5" customHeight="1">
      <c r="A461" s="1">
        <v>432</v>
      </c>
      <c r="B461" s="24" t="s">
        <v>57</v>
      </c>
      <c r="C461" s="41">
        <f>C464</f>
        <v>17850231</v>
      </c>
      <c r="D461" s="41">
        <f aca="true" t="shared" si="189" ref="D461:J461">D464</f>
        <v>827000</v>
      </c>
      <c r="E461" s="41">
        <v>1777491</v>
      </c>
      <c r="F461" s="41">
        <v>4937171</v>
      </c>
      <c r="G461" s="41">
        <v>5609569</v>
      </c>
      <c r="H461" s="41">
        <f t="shared" si="189"/>
        <v>1491000</v>
      </c>
      <c r="I461" s="41">
        <f t="shared" si="189"/>
        <v>1565000</v>
      </c>
      <c r="J461" s="41">
        <f t="shared" si="189"/>
        <v>1643000</v>
      </c>
      <c r="K461" s="42"/>
    </row>
    <row r="462" spans="1:11" ht="15">
      <c r="A462" s="1">
        <v>433</v>
      </c>
      <c r="B462" s="23" t="s">
        <v>1</v>
      </c>
      <c r="C462" s="41">
        <v>0</v>
      </c>
      <c r="D462" s="41">
        <v>0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2"/>
    </row>
    <row r="463" spans="1:11" ht="15">
      <c r="A463" s="1">
        <v>434</v>
      </c>
      <c r="B463" s="23" t="s">
        <v>2</v>
      </c>
      <c r="C463" s="41">
        <v>0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2"/>
    </row>
    <row r="464" spans="1:11" ht="15">
      <c r="A464" s="1">
        <v>435</v>
      </c>
      <c r="B464" s="24" t="s">
        <v>3</v>
      </c>
      <c r="C464" s="41">
        <f>SUM(D464:J464)</f>
        <v>17850231</v>
      </c>
      <c r="D464" s="41">
        <v>827000</v>
      </c>
      <c r="E464" s="41">
        <v>1777491</v>
      </c>
      <c r="F464" s="41">
        <v>4937171</v>
      </c>
      <c r="G464" s="41">
        <v>5609569</v>
      </c>
      <c r="H464" s="41">
        <v>1491000</v>
      </c>
      <c r="I464" s="41">
        <v>1565000</v>
      </c>
      <c r="J464" s="41">
        <v>1643000</v>
      </c>
      <c r="K464" s="42"/>
    </row>
    <row r="465" spans="1:11" ht="15">
      <c r="A465" s="1">
        <v>436</v>
      </c>
      <c r="B465" s="24" t="s">
        <v>53</v>
      </c>
      <c r="C465" s="41">
        <v>0</v>
      </c>
      <c r="D465" s="41">
        <v>0</v>
      </c>
      <c r="E465" s="41">
        <v>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2"/>
    </row>
    <row r="466" spans="1:11" ht="15">
      <c r="A466" s="1">
        <v>437</v>
      </c>
      <c r="B466" s="40" t="s">
        <v>121</v>
      </c>
      <c r="C466" s="41"/>
      <c r="D466" s="41"/>
      <c r="E466" s="41"/>
      <c r="F466" s="41"/>
      <c r="G466" s="41"/>
      <c r="H466" s="41"/>
      <c r="I466" s="41"/>
      <c r="J466" s="41"/>
      <c r="K466" s="42"/>
    </row>
    <row r="467" spans="1:11" ht="51.75" customHeight="1">
      <c r="A467" s="1">
        <v>438</v>
      </c>
      <c r="B467" s="24" t="s">
        <v>58</v>
      </c>
      <c r="C467" s="41">
        <f>C470</f>
        <v>2235745.2199999997</v>
      </c>
      <c r="D467" s="41">
        <f aca="true" t="shared" si="190" ref="D467:J467">D470</f>
        <v>1239745.22</v>
      </c>
      <c r="E467" s="41">
        <v>0</v>
      </c>
      <c r="F467" s="41">
        <v>0</v>
      </c>
      <c r="G467" s="41">
        <v>0</v>
      </c>
      <c r="H467" s="41">
        <f t="shared" si="190"/>
        <v>322000</v>
      </c>
      <c r="I467" s="41">
        <f t="shared" si="190"/>
        <v>332000</v>
      </c>
      <c r="J467" s="41">
        <f t="shared" si="190"/>
        <v>342000</v>
      </c>
      <c r="K467" s="42" t="s">
        <v>54</v>
      </c>
    </row>
    <row r="468" spans="1:11" ht="15">
      <c r="A468" s="1">
        <v>439</v>
      </c>
      <c r="B468" s="23" t="s">
        <v>1</v>
      </c>
      <c r="C468" s="41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2"/>
    </row>
    <row r="469" spans="1:11" ht="15">
      <c r="A469" s="1">
        <v>440</v>
      </c>
      <c r="B469" s="23" t="s">
        <v>2</v>
      </c>
      <c r="C469" s="41">
        <v>0</v>
      </c>
      <c r="D469" s="41">
        <v>0</v>
      </c>
      <c r="E469" s="41">
        <v>0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2"/>
    </row>
    <row r="470" spans="1:11" ht="15">
      <c r="A470" s="1">
        <v>441</v>
      </c>
      <c r="B470" s="24" t="s">
        <v>3</v>
      </c>
      <c r="C470" s="41">
        <f>SUM(D470:J470)</f>
        <v>2235745.2199999997</v>
      </c>
      <c r="D470" s="41">
        <v>1239745.22</v>
      </c>
      <c r="E470" s="41">
        <v>0</v>
      </c>
      <c r="F470" s="41">
        <v>0</v>
      </c>
      <c r="G470" s="41">
        <v>0</v>
      </c>
      <c r="H470" s="41">
        <v>322000</v>
      </c>
      <c r="I470" s="41">
        <v>332000</v>
      </c>
      <c r="J470" s="41">
        <v>342000</v>
      </c>
      <c r="K470" s="42"/>
    </row>
    <row r="471" spans="1:11" ht="15">
      <c r="A471" s="1">
        <v>442</v>
      </c>
      <c r="B471" s="24" t="s">
        <v>53</v>
      </c>
      <c r="C471" s="41">
        <v>0</v>
      </c>
      <c r="D471" s="41">
        <v>0</v>
      </c>
      <c r="E471" s="41">
        <v>0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2"/>
    </row>
    <row r="472" spans="1:11" ht="15">
      <c r="A472" s="1">
        <v>443</v>
      </c>
      <c r="B472" s="40" t="s">
        <v>123</v>
      </c>
      <c r="C472" s="41"/>
      <c r="D472" s="41"/>
      <c r="E472" s="41"/>
      <c r="F472" s="41"/>
      <c r="G472" s="41"/>
      <c r="H472" s="41"/>
      <c r="I472" s="41"/>
      <c r="J472" s="41"/>
      <c r="K472" s="42"/>
    </row>
    <row r="473" spans="1:11" ht="30" customHeight="1">
      <c r="A473" s="1">
        <v>444</v>
      </c>
      <c r="B473" s="24" t="s">
        <v>59</v>
      </c>
      <c r="C473" s="41">
        <f>C476+C477</f>
        <v>2267720.7800000003</v>
      </c>
      <c r="D473" s="41">
        <f aca="true" t="shared" si="191" ref="D473:J473">D476+D477</f>
        <v>241720.78</v>
      </c>
      <c r="E473" s="41">
        <f t="shared" si="191"/>
        <v>0</v>
      </c>
      <c r="F473" s="41">
        <f t="shared" si="191"/>
        <v>0</v>
      </c>
      <c r="G473" s="41">
        <f t="shared" si="191"/>
        <v>0</v>
      </c>
      <c r="H473" s="41">
        <f t="shared" si="191"/>
        <v>643000</v>
      </c>
      <c r="I473" s="41">
        <f t="shared" si="191"/>
        <v>675000</v>
      </c>
      <c r="J473" s="41">
        <f t="shared" si="191"/>
        <v>708000</v>
      </c>
      <c r="K473" s="42" t="s">
        <v>14</v>
      </c>
    </row>
    <row r="474" spans="1:11" ht="15">
      <c r="A474" s="1">
        <v>445</v>
      </c>
      <c r="B474" s="23" t="s">
        <v>1</v>
      </c>
      <c r="C474" s="41">
        <v>0</v>
      </c>
      <c r="D474" s="41">
        <v>0</v>
      </c>
      <c r="E474" s="41">
        <v>0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2"/>
    </row>
    <row r="475" spans="1:11" ht="15">
      <c r="A475" s="1">
        <v>446</v>
      </c>
      <c r="B475" s="23" t="s">
        <v>2</v>
      </c>
      <c r="C475" s="41">
        <v>0</v>
      </c>
      <c r="D475" s="41">
        <v>0</v>
      </c>
      <c r="E475" s="41">
        <v>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2"/>
    </row>
    <row r="476" spans="1:11" ht="15">
      <c r="A476" s="1">
        <v>447</v>
      </c>
      <c r="B476" s="24" t="s">
        <v>3</v>
      </c>
      <c r="C476" s="41">
        <f>SUM(D476:J476)</f>
        <v>2167720.7800000003</v>
      </c>
      <c r="D476" s="41">
        <v>141720.78</v>
      </c>
      <c r="E476" s="41">
        <v>0</v>
      </c>
      <c r="F476" s="41">
        <v>0</v>
      </c>
      <c r="G476" s="41">
        <v>0</v>
      </c>
      <c r="H476" s="41">
        <v>643000</v>
      </c>
      <c r="I476" s="41">
        <v>675000</v>
      </c>
      <c r="J476" s="41">
        <v>708000</v>
      </c>
      <c r="K476" s="42"/>
    </row>
    <row r="477" spans="1:11" ht="15">
      <c r="A477" s="1">
        <v>448</v>
      </c>
      <c r="B477" s="24" t="s">
        <v>53</v>
      </c>
      <c r="C477" s="41">
        <f>SUM(D477:J477)</f>
        <v>100000</v>
      </c>
      <c r="D477" s="41">
        <v>100000</v>
      </c>
      <c r="E477" s="41">
        <v>0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2"/>
    </row>
    <row r="478" spans="1:11" ht="15">
      <c r="A478" s="1">
        <v>449</v>
      </c>
      <c r="B478" s="40" t="s">
        <v>124</v>
      </c>
      <c r="C478" s="41"/>
      <c r="D478" s="41"/>
      <c r="E478" s="41"/>
      <c r="F478" s="41"/>
      <c r="G478" s="41"/>
      <c r="H478" s="41"/>
      <c r="I478" s="41"/>
      <c r="J478" s="41"/>
      <c r="K478" s="42"/>
    </row>
    <row r="479" spans="1:11" ht="138" customHeight="1">
      <c r="A479" s="1">
        <v>450</v>
      </c>
      <c r="B479" s="24" t="s">
        <v>60</v>
      </c>
      <c r="C479" s="41">
        <f>C481+C482</f>
        <v>17899000</v>
      </c>
      <c r="D479" s="41">
        <f aca="true" t="shared" si="192" ref="D479:J479">D481+D482</f>
        <v>2950000</v>
      </c>
      <c r="E479" s="41">
        <f t="shared" si="192"/>
        <v>2430000</v>
      </c>
      <c r="F479" s="41">
        <f t="shared" si="192"/>
        <v>2430000</v>
      </c>
      <c r="G479" s="41">
        <f t="shared" si="192"/>
        <v>2430000</v>
      </c>
      <c r="H479" s="41">
        <f t="shared" si="192"/>
        <v>2430000</v>
      </c>
      <c r="I479" s="41">
        <f t="shared" si="192"/>
        <v>2551000</v>
      </c>
      <c r="J479" s="41">
        <f t="shared" si="192"/>
        <v>2678000</v>
      </c>
      <c r="K479" s="42" t="s">
        <v>14</v>
      </c>
    </row>
    <row r="480" spans="1:11" ht="15">
      <c r="A480" s="1">
        <v>451</v>
      </c>
      <c r="B480" s="23" t="s">
        <v>2</v>
      </c>
      <c r="C480" s="41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2"/>
    </row>
    <row r="481" spans="1:11" ht="15">
      <c r="A481" s="1">
        <v>452</v>
      </c>
      <c r="B481" s="24" t="s">
        <v>3</v>
      </c>
      <c r="C481" s="41">
        <f>SUM(D481:J481)</f>
        <v>17099000</v>
      </c>
      <c r="D481" s="41">
        <v>2150000</v>
      </c>
      <c r="E481" s="41">
        <v>2430000</v>
      </c>
      <c r="F481" s="41">
        <v>2430000</v>
      </c>
      <c r="G481" s="41">
        <v>2430000</v>
      </c>
      <c r="H481" s="41">
        <v>2430000</v>
      </c>
      <c r="I481" s="41">
        <v>2551000</v>
      </c>
      <c r="J481" s="41">
        <v>2678000</v>
      </c>
      <c r="K481" s="42"/>
    </row>
    <row r="482" spans="1:11" ht="15">
      <c r="A482" s="1">
        <v>453</v>
      </c>
      <c r="B482" s="24" t="s">
        <v>53</v>
      </c>
      <c r="C482" s="41">
        <f>D482+E482+F482+G482+H482+I482+J482</f>
        <v>800000</v>
      </c>
      <c r="D482" s="41">
        <v>800000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2"/>
    </row>
    <row r="483" spans="1:11" ht="15">
      <c r="A483" s="1">
        <v>454</v>
      </c>
      <c r="B483" s="40" t="s">
        <v>141</v>
      </c>
      <c r="C483" s="41"/>
      <c r="D483" s="41"/>
      <c r="E483" s="41"/>
      <c r="F483" s="41"/>
      <c r="G483" s="41"/>
      <c r="H483" s="41"/>
      <c r="I483" s="41"/>
      <c r="J483" s="41"/>
      <c r="K483" s="42"/>
    </row>
    <row r="484" spans="1:11" ht="30" customHeight="1">
      <c r="A484" s="1">
        <v>455</v>
      </c>
      <c r="B484" s="23" t="s">
        <v>147</v>
      </c>
      <c r="C484" s="41">
        <f>C486</f>
        <v>2277000</v>
      </c>
      <c r="D484" s="41">
        <f aca="true" t="shared" si="193" ref="D484:J484">D486</f>
        <v>472000</v>
      </c>
      <c r="E484" s="41">
        <f t="shared" si="193"/>
        <v>0</v>
      </c>
      <c r="F484" s="41">
        <f t="shared" si="193"/>
        <v>0</v>
      </c>
      <c r="G484" s="41">
        <f t="shared" si="193"/>
        <v>0</v>
      </c>
      <c r="H484" s="41">
        <f t="shared" si="193"/>
        <v>573000</v>
      </c>
      <c r="I484" s="41">
        <f t="shared" si="193"/>
        <v>601000</v>
      </c>
      <c r="J484" s="41">
        <f t="shared" si="193"/>
        <v>631000</v>
      </c>
      <c r="K484" s="42" t="s">
        <v>14</v>
      </c>
    </row>
    <row r="485" spans="1:11" ht="15">
      <c r="A485" s="1">
        <v>456</v>
      </c>
      <c r="B485" s="23" t="s">
        <v>2</v>
      </c>
      <c r="C485" s="41">
        <v>0</v>
      </c>
      <c r="D485" s="41">
        <v>0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2"/>
    </row>
    <row r="486" spans="1:11" ht="15">
      <c r="A486" s="1">
        <v>457</v>
      </c>
      <c r="B486" s="24" t="s">
        <v>3</v>
      </c>
      <c r="C486" s="41">
        <f>SUM(D486:J486)</f>
        <v>2277000</v>
      </c>
      <c r="D486" s="41">
        <v>472000</v>
      </c>
      <c r="E486" s="41">
        <v>0</v>
      </c>
      <c r="F486" s="41">
        <v>0</v>
      </c>
      <c r="G486" s="41">
        <v>0</v>
      </c>
      <c r="H486" s="41">
        <v>573000</v>
      </c>
      <c r="I486" s="41">
        <v>601000</v>
      </c>
      <c r="J486" s="41">
        <v>631000</v>
      </c>
      <c r="K486" s="42"/>
    </row>
    <row r="487" spans="1:11" ht="15">
      <c r="A487" s="1">
        <v>458</v>
      </c>
      <c r="B487" s="23" t="s">
        <v>53</v>
      </c>
      <c r="C487" s="41">
        <v>0</v>
      </c>
      <c r="D487" s="41">
        <v>0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2"/>
    </row>
    <row r="488" spans="1:11" ht="15">
      <c r="A488" s="1">
        <v>459</v>
      </c>
      <c r="B488" s="40" t="s">
        <v>142</v>
      </c>
      <c r="C488" s="41"/>
      <c r="D488" s="41"/>
      <c r="E488" s="41"/>
      <c r="F488" s="41"/>
      <c r="G488" s="41"/>
      <c r="H488" s="41"/>
      <c r="I488" s="41"/>
      <c r="J488" s="41"/>
      <c r="K488" s="42"/>
    </row>
    <row r="489" spans="1:11" ht="30">
      <c r="A489" s="1">
        <v>460</v>
      </c>
      <c r="B489" s="23" t="s">
        <v>61</v>
      </c>
      <c r="C489" s="41">
        <f>C492</f>
        <v>1000000</v>
      </c>
      <c r="D489" s="41">
        <f aca="true" t="shared" si="194" ref="D489:J489">D492</f>
        <v>1000000</v>
      </c>
      <c r="E489" s="41">
        <f t="shared" si="194"/>
        <v>0</v>
      </c>
      <c r="F489" s="41">
        <f t="shared" si="194"/>
        <v>0</v>
      </c>
      <c r="G489" s="41">
        <f t="shared" si="194"/>
        <v>0</v>
      </c>
      <c r="H489" s="41">
        <f t="shared" si="194"/>
        <v>0</v>
      </c>
      <c r="I489" s="41">
        <f t="shared" si="194"/>
        <v>0</v>
      </c>
      <c r="J489" s="41">
        <f t="shared" si="194"/>
        <v>0</v>
      </c>
      <c r="K489" s="42" t="s">
        <v>14</v>
      </c>
    </row>
    <row r="490" spans="1:11" ht="15">
      <c r="A490" s="1">
        <v>461</v>
      </c>
      <c r="B490" s="23" t="s">
        <v>2</v>
      </c>
      <c r="C490" s="41">
        <v>0</v>
      </c>
      <c r="D490" s="41">
        <v>0</v>
      </c>
      <c r="E490" s="41">
        <v>0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2"/>
    </row>
    <row r="491" spans="1:11" ht="15">
      <c r="A491" s="1">
        <v>462</v>
      </c>
      <c r="B491" s="24" t="s">
        <v>3</v>
      </c>
      <c r="C491" s="41">
        <v>0</v>
      </c>
      <c r="D491" s="41">
        <v>0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2"/>
    </row>
    <row r="492" spans="1:11" ht="15">
      <c r="A492" s="1">
        <v>463</v>
      </c>
      <c r="B492" s="24" t="s">
        <v>53</v>
      </c>
      <c r="C492" s="41">
        <f>D492+E492+F492+G492+H492+I492+J492</f>
        <v>1000000</v>
      </c>
      <c r="D492" s="41">
        <v>1000000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2"/>
    </row>
    <row r="493" spans="1:11" ht="15">
      <c r="A493" s="1">
        <v>464</v>
      </c>
      <c r="B493" s="40" t="s">
        <v>143</v>
      </c>
      <c r="C493" s="41"/>
      <c r="D493" s="41"/>
      <c r="E493" s="41"/>
      <c r="F493" s="41"/>
      <c r="G493" s="41"/>
      <c r="H493" s="41"/>
      <c r="I493" s="41"/>
      <c r="J493" s="41"/>
      <c r="K493" s="42"/>
    </row>
    <row r="494" spans="1:11" ht="60.75" customHeight="1">
      <c r="A494" s="1">
        <v>465</v>
      </c>
      <c r="B494" s="23" t="s">
        <v>62</v>
      </c>
      <c r="C494" s="41">
        <f>C497</f>
        <v>600000</v>
      </c>
      <c r="D494" s="41">
        <f aca="true" t="shared" si="195" ref="D494:J494">D497</f>
        <v>600000</v>
      </c>
      <c r="E494" s="41">
        <f t="shared" si="195"/>
        <v>0</v>
      </c>
      <c r="F494" s="41">
        <f t="shared" si="195"/>
        <v>0</v>
      </c>
      <c r="G494" s="41">
        <f t="shared" si="195"/>
        <v>0</v>
      </c>
      <c r="H494" s="41">
        <f t="shared" si="195"/>
        <v>0</v>
      </c>
      <c r="I494" s="41">
        <f t="shared" si="195"/>
        <v>0</v>
      </c>
      <c r="J494" s="41">
        <f t="shared" si="195"/>
        <v>0</v>
      </c>
      <c r="K494" s="42" t="s">
        <v>14</v>
      </c>
    </row>
    <row r="495" spans="1:11" ht="15">
      <c r="A495" s="1">
        <v>466</v>
      </c>
      <c r="B495" s="23" t="s">
        <v>2</v>
      </c>
      <c r="C495" s="41">
        <v>0</v>
      </c>
      <c r="D495" s="41">
        <v>0</v>
      </c>
      <c r="E495" s="41">
        <v>0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2"/>
    </row>
    <row r="496" spans="1:11" ht="15">
      <c r="A496" s="1">
        <v>467</v>
      </c>
      <c r="B496" s="24" t="s">
        <v>3</v>
      </c>
      <c r="C496" s="41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2"/>
    </row>
    <row r="497" spans="1:11" ht="15">
      <c r="A497" s="1">
        <v>468</v>
      </c>
      <c r="B497" s="24" t="s">
        <v>53</v>
      </c>
      <c r="C497" s="41">
        <f>D497+E497+F497+G497+H497+I497+J497</f>
        <v>600000</v>
      </c>
      <c r="D497" s="41">
        <v>600000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2"/>
    </row>
    <row r="498" spans="1:11" ht="15">
      <c r="A498" s="1">
        <v>469</v>
      </c>
      <c r="B498" s="40" t="s">
        <v>148</v>
      </c>
      <c r="C498" s="41"/>
      <c r="D498" s="41"/>
      <c r="E498" s="41"/>
      <c r="F498" s="41"/>
      <c r="G498" s="41"/>
      <c r="H498" s="41"/>
      <c r="I498" s="41"/>
      <c r="J498" s="41"/>
      <c r="K498" s="42"/>
    </row>
    <row r="499" spans="1:11" ht="18" customHeight="1">
      <c r="A499" s="1">
        <v>470</v>
      </c>
      <c r="B499" s="23" t="s">
        <v>63</v>
      </c>
      <c r="C499" s="41">
        <f>C502</f>
        <v>100000</v>
      </c>
      <c r="D499" s="41">
        <f aca="true" t="shared" si="196" ref="D499:J499">D502</f>
        <v>100000</v>
      </c>
      <c r="E499" s="41">
        <f t="shared" si="196"/>
        <v>0</v>
      </c>
      <c r="F499" s="41">
        <f t="shared" si="196"/>
        <v>0</v>
      </c>
      <c r="G499" s="41">
        <f t="shared" si="196"/>
        <v>0</v>
      </c>
      <c r="H499" s="41">
        <f t="shared" si="196"/>
        <v>0</v>
      </c>
      <c r="I499" s="41">
        <f t="shared" si="196"/>
        <v>0</v>
      </c>
      <c r="J499" s="41">
        <f t="shared" si="196"/>
        <v>0</v>
      </c>
      <c r="K499" s="42" t="s">
        <v>14</v>
      </c>
    </row>
    <row r="500" spans="1:11" ht="15">
      <c r="A500" s="1">
        <v>471</v>
      </c>
      <c r="B500" s="23" t="s">
        <v>2</v>
      </c>
      <c r="C500" s="41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2"/>
    </row>
    <row r="501" spans="1:11" ht="15">
      <c r="A501" s="1">
        <v>472</v>
      </c>
      <c r="B501" s="24" t="s">
        <v>3</v>
      </c>
      <c r="C501" s="41">
        <v>0</v>
      </c>
      <c r="D501" s="41">
        <v>0</v>
      </c>
      <c r="E501" s="41">
        <v>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2"/>
    </row>
    <row r="502" spans="1:11" ht="15">
      <c r="A502" s="1">
        <v>473</v>
      </c>
      <c r="B502" s="24" t="s">
        <v>53</v>
      </c>
      <c r="C502" s="41">
        <f>SUM(D502:J502)</f>
        <v>100000</v>
      </c>
      <c r="D502" s="41">
        <v>100000</v>
      </c>
      <c r="E502" s="41">
        <v>0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2"/>
    </row>
    <row r="503" spans="1:11" ht="15">
      <c r="A503" s="1">
        <v>474</v>
      </c>
      <c r="B503" s="40" t="s">
        <v>149</v>
      </c>
      <c r="C503" s="41"/>
      <c r="D503" s="41"/>
      <c r="E503" s="41"/>
      <c r="F503" s="41"/>
      <c r="G503" s="41"/>
      <c r="H503" s="41"/>
      <c r="I503" s="41"/>
      <c r="J503" s="41"/>
      <c r="K503" s="42"/>
    </row>
    <row r="504" spans="1:11" ht="29.25" customHeight="1">
      <c r="A504" s="1">
        <v>475</v>
      </c>
      <c r="B504" s="23" t="s">
        <v>64</v>
      </c>
      <c r="C504" s="41">
        <f>C507</f>
        <v>600000</v>
      </c>
      <c r="D504" s="41">
        <f aca="true" t="shared" si="197" ref="D504:J504">D507</f>
        <v>600000</v>
      </c>
      <c r="E504" s="41">
        <f t="shared" si="197"/>
        <v>0</v>
      </c>
      <c r="F504" s="41">
        <f t="shared" si="197"/>
        <v>0</v>
      </c>
      <c r="G504" s="41">
        <f t="shared" si="197"/>
        <v>0</v>
      </c>
      <c r="H504" s="41">
        <f t="shared" si="197"/>
        <v>0</v>
      </c>
      <c r="I504" s="41">
        <f t="shared" si="197"/>
        <v>0</v>
      </c>
      <c r="J504" s="41">
        <f t="shared" si="197"/>
        <v>0</v>
      </c>
      <c r="K504" s="42" t="s">
        <v>14</v>
      </c>
    </row>
    <row r="505" spans="1:11" ht="15">
      <c r="A505" s="1">
        <v>476</v>
      </c>
      <c r="B505" s="23" t="s">
        <v>2</v>
      </c>
      <c r="C505" s="41">
        <v>0</v>
      </c>
      <c r="D505" s="41">
        <v>0</v>
      </c>
      <c r="E505" s="41">
        <v>0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2"/>
    </row>
    <row r="506" spans="1:11" ht="15">
      <c r="A506" s="1">
        <v>477</v>
      </c>
      <c r="B506" s="24" t="s">
        <v>3</v>
      </c>
      <c r="C506" s="41">
        <v>0</v>
      </c>
      <c r="D506" s="41">
        <v>0</v>
      </c>
      <c r="E506" s="41">
        <v>0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2"/>
    </row>
    <row r="507" spans="1:11" ht="15">
      <c r="A507" s="1">
        <v>478</v>
      </c>
      <c r="B507" s="24" t="s">
        <v>53</v>
      </c>
      <c r="C507" s="41">
        <f>D507+E507+F507+G507+H507+I507+J507</f>
        <v>600000</v>
      </c>
      <c r="D507" s="41">
        <v>600000</v>
      </c>
      <c r="E507" s="41">
        <v>0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2"/>
    </row>
    <row r="508" spans="1:11" ht="15">
      <c r="A508" s="1">
        <v>479</v>
      </c>
      <c r="B508" s="40" t="s">
        <v>150</v>
      </c>
      <c r="C508" s="41"/>
      <c r="D508" s="41"/>
      <c r="E508" s="41"/>
      <c r="F508" s="41"/>
      <c r="G508" s="41"/>
      <c r="H508" s="41"/>
      <c r="I508" s="41"/>
      <c r="J508" s="41"/>
      <c r="K508" s="42"/>
    </row>
    <row r="509" spans="1:11" ht="60.75" customHeight="1">
      <c r="A509" s="1">
        <v>480</v>
      </c>
      <c r="B509" s="24" t="s">
        <v>65</v>
      </c>
      <c r="C509" s="41">
        <f>C510</f>
        <v>711700</v>
      </c>
      <c r="D509" s="41">
        <f aca="true" t="shared" si="198" ref="D509:J509">D510</f>
        <v>87500</v>
      </c>
      <c r="E509" s="41">
        <f t="shared" si="198"/>
        <v>91900</v>
      </c>
      <c r="F509" s="41">
        <f t="shared" si="198"/>
        <v>96100</v>
      </c>
      <c r="G509" s="41">
        <f t="shared" si="198"/>
        <v>100200</v>
      </c>
      <c r="H509" s="41">
        <f t="shared" si="198"/>
        <v>106600</v>
      </c>
      <c r="I509" s="41">
        <f t="shared" si="198"/>
        <v>111900</v>
      </c>
      <c r="J509" s="41">
        <f t="shared" si="198"/>
        <v>117500</v>
      </c>
      <c r="K509" s="42"/>
    </row>
    <row r="510" spans="1:11" ht="15">
      <c r="A510" s="1">
        <v>481</v>
      </c>
      <c r="B510" s="23" t="s">
        <v>2</v>
      </c>
      <c r="C510" s="41">
        <f>SUM(D510:J510)</f>
        <v>711700</v>
      </c>
      <c r="D510" s="41">
        <v>87500</v>
      </c>
      <c r="E510" s="41">
        <v>91900</v>
      </c>
      <c r="F510" s="41">
        <v>96100</v>
      </c>
      <c r="G510" s="41">
        <v>100200</v>
      </c>
      <c r="H510" s="41">
        <v>106600</v>
      </c>
      <c r="I510" s="41">
        <v>111900</v>
      </c>
      <c r="J510" s="41">
        <v>117500</v>
      </c>
      <c r="K510" s="42" t="s">
        <v>14</v>
      </c>
    </row>
    <row r="511" spans="1:11" ht="15">
      <c r="A511" s="1">
        <v>482</v>
      </c>
      <c r="B511" s="24" t="s">
        <v>3</v>
      </c>
      <c r="C511" s="41">
        <v>0</v>
      </c>
      <c r="D511" s="41">
        <v>0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2"/>
    </row>
    <row r="512" spans="1:11" ht="15">
      <c r="A512" s="1">
        <v>483</v>
      </c>
      <c r="B512" s="24" t="s">
        <v>53</v>
      </c>
      <c r="C512" s="41">
        <v>0</v>
      </c>
      <c r="D512" s="41">
        <v>0</v>
      </c>
      <c r="E512" s="41">
        <v>0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2"/>
    </row>
    <row r="513" spans="1:11" ht="15">
      <c r="A513" s="1">
        <v>484</v>
      </c>
      <c r="B513" s="40" t="s">
        <v>151</v>
      </c>
      <c r="C513" s="41"/>
      <c r="D513" s="41"/>
      <c r="E513" s="41"/>
      <c r="F513" s="41"/>
      <c r="G513" s="41"/>
      <c r="H513" s="41"/>
      <c r="I513" s="41"/>
      <c r="J513" s="41"/>
      <c r="K513" s="42"/>
    </row>
    <row r="514" spans="1:11" ht="111" customHeight="1">
      <c r="A514" s="1">
        <v>485</v>
      </c>
      <c r="B514" s="23" t="s">
        <v>66</v>
      </c>
      <c r="C514" s="41">
        <f>C515</f>
        <v>700</v>
      </c>
      <c r="D514" s="41">
        <f aca="true" t="shared" si="199" ref="D514:J514">D515</f>
        <v>100</v>
      </c>
      <c r="E514" s="41">
        <f t="shared" si="199"/>
        <v>100</v>
      </c>
      <c r="F514" s="41">
        <f t="shared" si="199"/>
        <v>100</v>
      </c>
      <c r="G514" s="41">
        <f t="shared" si="199"/>
        <v>100</v>
      </c>
      <c r="H514" s="41">
        <f t="shared" si="199"/>
        <v>100</v>
      </c>
      <c r="I514" s="41">
        <f t="shared" si="199"/>
        <v>100</v>
      </c>
      <c r="J514" s="41">
        <f t="shared" si="199"/>
        <v>100</v>
      </c>
      <c r="K514" s="42" t="s">
        <v>14</v>
      </c>
    </row>
    <row r="515" spans="1:11" ht="15">
      <c r="A515" s="1">
        <v>486</v>
      </c>
      <c r="B515" s="23" t="s">
        <v>2</v>
      </c>
      <c r="C515" s="41">
        <f>SUM(D515:J515)</f>
        <v>700</v>
      </c>
      <c r="D515" s="41">
        <v>100</v>
      </c>
      <c r="E515" s="41">
        <v>100</v>
      </c>
      <c r="F515" s="41">
        <v>100</v>
      </c>
      <c r="G515" s="41">
        <v>100</v>
      </c>
      <c r="H515" s="41">
        <v>100</v>
      </c>
      <c r="I515" s="41">
        <v>100</v>
      </c>
      <c r="J515" s="41">
        <v>100</v>
      </c>
      <c r="K515" s="42"/>
    </row>
    <row r="516" spans="1:11" ht="15">
      <c r="A516" s="1">
        <v>487</v>
      </c>
      <c r="B516" s="24" t="s">
        <v>3</v>
      </c>
      <c r="C516" s="41">
        <v>0</v>
      </c>
      <c r="D516" s="41">
        <v>0</v>
      </c>
      <c r="E516" s="41">
        <v>0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2"/>
    </row>
    <row r="517" spans="1:11" ht="15">
      <c r="A517" s="1">
        <v>488</v>
      </c>
      <c r="B517" s="24" t="s">
        <v>53</v>
      </c>
      <c r="C517" s="41">
        <v>0</v>
      </c>
      <c r="D517" s="41">
        <v>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2"/>
    </row>
    <row r="518" spans="1:11" ht="15">
      <c r="A518" s="1">
        <v>489</v>
      </c>
      <c r="B518" s="40" t="s">
        <v>152</v>
      </c>
      <c r="C518" s="41"/>
      <c r="D518" s="41"/>
      <c r="E518" s="41"/>
      <c r="F518" s="41"/>
      <c r="G518" s="41"/>
      <c r="H518" s="41"/>
      <c r="I518" s="41"/>
      <c r="J518" s="41"/>
      <c r="K518" s="42"/>
    </row>
    <row r="519" spans="1:11" ht="168" customHeight="1">
      <c r="A519" s="1">
        <v>490</v>
      </c>
      <c r="B519" s="24" t="s">
        <v>67</v>
      </c>
      <c r="C519" s="41">
        <f>C520</f>
        <v>16100</v>
      </c>
      <c r="D519" s="41">
        <f aca="true" t="shared" si="200" ref="D519:J519">D520</f>
        <v>0</v>
      </c>
      <c r="E519" s="41">
        <f t="shared" si="200"/>
        <v>0</v>
      </c>
      <c r="F519" s="41">
        <v>16100</v>
      </c>
      <c r="G519" s="41">
        <f t="shared" si="200"/>
        <v>0</v>
      </c>
      <c r="H519" s="41">
        <f t="shared" si="200"/>
        <v>0</v>
      </c>
      <c r="I519" s="41">
        <f t="shared" si="200"/>
        <v>0</v>
      </c>
      <c r="J519" s="41">
        <f t="shared" si="200"/>
        <v>0</v>
      </c>
      <c r="K519" s="42"/>
    </row>
    <row r="520" spans="1:11" ht="15">
      <c r="A520" s="1">
        <v>491</v>
      </c>
      <c r="B520" s="24" t="s">
        <v>1</v>
      </c>
      <c r="C520" s="41">
        <f>F520</f>
        <v>16100</v>
      </c>
      <c r="D520" s="41">
        <v>0</v>
      </c>
      <c r="E520" s="41">
        <v>0</v>
      </c>
      <c r="F520" s="41">
        <v>16100</v>
      </c>
      <c r="G520" s="41">
        <v>0</v>
      </c>
      <c r="H520" s="41">
        <v>0</v>
      </c>
      <c r="I520" s="41">
        <v>0</v>
      </c>
      <c r="J520" s="41">
        <v>0</v>
      </c>
      <c r="K520" s="42"/>
    </row>
    <row r="521" spans="1:11" ht="15">
      <c r="A521" s="1">
        <v>492</v>
      </c>
      <c r="B521" s="23" t="s">
        <v>2</v>
      </c>
      <c r="C521" s="41">
        <v>0</v>
      </c>
      <c r="D521" s="41">
        <v>0</v>
      </c>
      <c r="E521" s="41">
        <v>0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2"/>
    </row>
    <row r="522" spans="1:11" ht="15">
      <c r="A522" s="1">
        <v>493</v>
      </c>
      <c r="B522" s="24" t="s">
        <v>3</v>
      </c>
      <c r="C522" s="41">
        <v>0</v>
      </c>
      <c r="D522" s="41">
        <v>0</v>
      </c>
      <c r="E522" s="41">
        <v>0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2"/>
    </row>
    <row r="523" spans="1:11" ht="15">
      <c r="A523" s="1">
        <v>494</v>
      </c>
      <c r="B523" s="24" t="s">
        <v>53</v>
      </c>
      <c r="C523" s="41">
        <v>0</v>
      </c>
      <c r="D523" s="41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2"/>
    </row>
    <row r="524" spans="1:11" ht="15">
      <c r="A524" s="1">
        <v>495</v>
      </c>
      <c r="B524" s="40" t="s">
        <v>153</v>
      </c>
      <c r="C524" s="41"/>
      <c r="D524" s="41"/>
      <c r="E524" s="41"/>
      <c r="F524" s="41"/>
      <c r="G524" s="41"/>
      <c r="H524" s="41"/>
      <c r="I524" s="41"/>
      <c r="J524" s="41"/>
      <c r="K524" s="42"/>
    </row>
    <row r="525" spans="1:11" ht="121.5" customHeight="1">
      <c r="A525" s="1">
        <v>496</v>
      </c>
      <c r="B525" s="24" t="s">
        <v>154</v>
      </c>
      <c r="C525" s="41">
        <f>C528</f>
        <v>75000</v>
      </c>
      <c r="D525" s="41">
        <f aca="true" t="shared" si="201" ref="D525:J525">D528</f>
        <v>75000</v>
      </c>
      <c r="E525" s="41">
        <f t="shared" si="201"/>
        <v>0</v>
      </c>
      <c r="F525" s="41">
        <f t="shared" si="201"/>
        <v>0</v>
      </c>
      <c r="G525" s="41">
        <f t="shared" si="201"/>
        <v>0</v>
      </c>
      <c r="H525" s="41">
        <f t="shared" si="201"/>
        <v>0</v>
      </c>
      <c r="I525" s="41">
        <f t="shared" si="201"/>
        <v>0</v>
      </c>
      <c r="J525" s="41">
        <f t="shared" si="201"/>
        <v>0</v>
      </c>
      <c r="K525" s="42" t="s">
        <v>14</v>
      </c>
    </row>
    <row r="526" spans="1:11" ht="15">
      <c r="A526" s="1">
        <v>497</v>
      </c>
      <c r="B526" s="23" t="s">
        <v>1</v>
      </c>
      <c r="C526" s="41">
        <v>0</v>
      </c>
      <c r="D526" s="41">
        <v>0</v>
      </c>
      <c r="E526" s="41">
        <v>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2" t="s">
        <v>14</v>
      </c>
    </row>
    <row r="527" spans="1:11" ht="15">
      <c r="A527" s="1">
        <v>498</v>
      </c>
      <c r="B527" s="23" t="s">
        <v>2</v>
      </c>
      <c r="C527" s="41">
        <v>0</v>
      </c>
      <c r="D527" s="41">
        <v>0</v>
      </c>
      <c r="E527" s="41">
        <v>0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2" t="s">
        <v>14</v>
      </c>
    </row>
    <row r="528" spans="1:11" ht="15">
      <c r="A528" s="1">
        <v>499</v>
      </c>
      <c r="B528" s="24" t="s">
        <v>3</v>
      </c>
      <c r="C528" s="41">
        <f>D528</f>
        <v>75000</v>
      </c>
      <c r="D528" s="41">
        <v>75000</v>
      </c>
      <c r="E528" s="41">
        <v>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2" t="s">
        <v>14</v>
      </c>
    </row>
    <row r="529" spans="1:11" ht="15">
      <c r="A529" s="1">
        <v>500</v>
      </c>
      <c r="B529" s="40" t="s">
        <v>172</v>
      </c>
      <c r="C529" s="41"/>
      <c r="D529" s="41"/>
      <c r="E529" s="41"/>
      <c r="F529" s="41"/>
      <c r="G529" s="41"/>
      <c r="H529" s="41"/>
      <c r="I529" s="41"/>
      <c r="J529" s="41"/>
      <c r="K529" s="42"/>
    </row>
    <row r="530" spans="1:11" ht="81" customHeight="1">
      <c r="A530" s="1">
        <v>501</v>
      </c>
      <c r="B530" s="24" t="s">
        <v>68</v>
      </c>
      <c r="C530" s="41">
        <f>C533</f>
        <v>2698382</v>
      </c>
      <c r="D530" s="41">
        <f aca="true" t="shared" si="202" ref="D530:J530">D533</f>
        <v>640382</v>
      </c>
      <c r="E530" s="41">
        <f t="shared" si="202"/>
        <v>686000</v>
      </c>
      <c r="F530" s="41">
        <f t="shared" si="202"/>
        <v>686000</v>
      </c>
      <c r="G530" s="41">
        <f t="shared" si="202"/>
        <v>686000</v>
      </c>
      <c r="H530" s="41">
        <f t="shared" si="202"/>
        <v>0</v>
      </c>
      <c r="I530" s="41">
        <f t="shared" si="202"/>
        <v>0</v>
      </c>
      <c r="J530" s="41">
        <f t="shared" si="202"/>
        <v>0</v>
      </c>
      <c r="K530" s="42"/>
    </row>
    <row r="531" spans="1:11" ht="15">
      <c r="A531" s="1">
        <v>502</v>
      </c>
      <c r="B531" s="23" t="s">
        <v>1</v>
      </c>
      <c r="C531" s="41">
        <v>0</v>
      </c>
      <c r="D531" s="41">
        <v>0</v>
      </c>
      <c r="E531" s="41">
        <v>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2"/>
    </row>
    <row r="532" spans="1:11" ht="15">
      <c r="A532" s="1">
        <v>503</v>
      </c>
      <c r="B532" s="23" t="s">
        <v>2</v>
      </c>
      <c r="C532" s="41">
        <v>0</v>
      </c>
      <c r="D532" s="41">
        <v>0</v>
      </c>
      <c r="E532" s="41">
        <v>0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2"/>
    </row>
    <row r="533" spans="1:11" ht="15">
      <c r="A533" s="1">
        <v>504</v>
      </c>
      <c r="B533" s="24" t="s">
        <v>3</v>
      </c>
      <c r="C533" s="41">
        <f>D533+E533+F533+G533</f>
        <v>2698382</v>
      </c>
      <c r="D533" s="41">
        <v>640382</v>
      </c>
      <c r="E533" s="41">
        <v>686000</v>
      </c>
      <c r="F533" s="41">
        <v>686000</v>
      </c>
      <c r="G533" s="41">
        <v>686000</v>
      </c>
      <c r="H533" s="41">
        <v>0</v>
      </c>
      <c r="I533" s="41">
        <v>0</v>
      </c>
      <c r="J533" s="41">
        <v>0</v>
      </c>
      <c r="K533" s="42"/>
    </row>
    <row r="534" spans="1:11" ht="15">
      <c r="A534" s="1">
        <v>505</v>
      </c>
      <c r="B534" s="40" t="s">
        <v>344</v>
      </c>
      <c r="C534" s="41"/>
      <c r="D534" s="41"/>
      <c r="E534" s="41"/>
      <c r="F534" s="41"/>
      <c r="G534" s="41"/>
      <c r="H534" s="41"/>
      <c r="I534" s="41"/>
      <c r="J534" s="41"/>
      <c r="K534" s="42"/>
    </row>
    <row r="535" spans="1:11" ht="75">
      <c r="A535" s="1">
        <v>506</v>
      </c>
      <c r="B535" s="24" t="s">
        <v>345</v>
      </c>
      <c r="C535" s="41">
        <f>C538</f>
        <v>5893678</v>
      </c>
      <c r="D535" s="41">
        <f aca="true" t="shared" si="203" ref="D535:J535">D538</f>
        <v>0</v>
      </c>
      <c r="E535" s="41">
        <f t="shared" si="203"/>
        <v>1880000</v>
      </c>
      <c r="F535" s="41">
        <f t="shared" si="203"/>
        <v>1964600</v>
      </c>
      <c r="G535" s="41">
        <f t="shared" si="203"/>
        <v>2049078</v>
      </c>
      <c r="H535" s="41">
        <f t="shared" si="203"/>
        <v>0</v>
      </c>
      <c r="I535" s="41">
        <f t="shared" si="203"/>
        <v>0</v>
      </c>
      <c r="J535" s="41">
        <f t="shared" si="203"/>
        <v>0</v>
      </c>
      <c r="K535" s="42"/>
    </row>
    <row r="536" spans="1:11" ht="15">
      <c r="A536" s="1">
        <v>507</v>
      </c>
      <c r="B536" s="23" t="s">
        <v>1</v>
      </c>
      <c r="C536" s="41">
        <v>0</v>
      </c>
      <c r="D536" s="41">
        <v>0</v>
      </c>
      <c r="E536" s="41">
        <v>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2"/>
    </row>
    <row r="537" spans="1:11" ht="15">
      <c r="A537" s="1">
        <v>508</v>
      </c>
      <c r="B537" s="23" t="s">
        <v>2</v>
      </c>
      <c r="C537" s="41">
        <v>0</v>
      </c>
      <c r="D537" s="41">
        <v>0</v>
      </c>
      <c r="E537" s="41">
        <v>0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2"/>
    </row>
    <row r="538" spans="1:11" ht="15">
      <c r="A538" s="1">
        <v>509</v>
      </c>
      <c r="B538" s="24" t="s">
        <v>3</v>
      </c>
      <c r="C538" s="41">
        <f>D538+E538+F538+G538+H538+I538+J538</f>
        <v>5893678</v>
      </c>
      <c r="D538" s="41">
        <v>0</v>
      </c>
      <c r="E538" s="41">
        <v>1880000</v>
      </c>
      <c r="F538" s="41">
        <v>1964600</v>
      </c>
      <c r="G538" s="41">
        <v>2049078</v>
      </c>
      <c r="H538" s="41">
        <v>0</v>
      </c>
      <c r="I538" s="41">
        <v>0</v>
      </c>
      <c r="J538" s="41">
        <v>0</v>
      </c>
      <c r="K538" s="42"/>
    </row>
    <row r="539" spans="1:11" ht="15">
      <c r="A539" s="1"/>
      <c r="B539" s="40" t="s">
        <v>354</v>
      </c>
      <c r="C539" s="41"/>
      <c r="D539" s="41"/>
      <c r="E539" s="41"/>
      <c r="F539" s="41"/>
      <c r="G539" s="41"/>
      <c r="H539" s="41"/>
      <c r="I539" s="41"/>
      <c r="J539" s="41"/>
      <c r="K539" s="42"/>
    </row>
    <row r="540" spans="1:11" ht="105">
      <c r="A540" s="1"/>
      <c r="B540" s="24" t="s">
        <v>355</v>
      </c>
      <c r="C540" s="41">
        <f>C541</f>
        <v>188000</v>
      </c>
      <c r="D540" s="41">
        <f aca="true" t="shared" si="204" ref="D540:J540">D541</f>
        <v>0</v>
      </c>
      <c r="E540" s="41">
        <f t="shared" si="204"/>
        <v>188000</v>
      </c>
      <c r="F540" s="41">
        <f t="shared" si="204"/>
        <v>0</v>
      </c>
      <c r="G540" s="41">
        <f t="shared" si="204"/>
        <v>0</v>
      </c>
      <c r="H540" s="41">
        <f t="shared" si="204"/>
        <v>0</v>
      </c>
      <c r="I540" s="41">
        <f t="shared" si="204"/>
        <v>0</v>
      </c>
      <c r="J540" s="41">
        <f t="shared" si="204"/>
        <v>0</v>
      </c>
      <c r="K540" s="42"/>
    </row>
    <row r="541" spans="1:11" ht="15">
      <c r="A541" s="1"/>
      <c r="B541" s="24" t="s">
        <v>3</v>
      </c>
      <c r="C541" s="41">
        <f>D541+E541+F541+G541+H541+I541+J541</f>
        <v>188000</v>
      </c>
      <c r="D541" s="41">
        <v>0</v>
      </c>
      <c r="E541" s="41">
        <v>188000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2"/>
    </row>
    <row r="542" spans="1:11" ht="15">
      <c r="A542" s="1">
        <v>510</v>
      </c>
      <c r="B542" s="76" t="s">
        <v>327</v>
      </c>
      <c r="C542" s="77"/>
      <c r="D542" s="77"/>
      <c r="E542" s="77"/>
      <c r="F542" s="77"/>
      <c r="G542" s="77"/>
      <c r="H542" s="77"/>
      <c r="I542" s="77"/>
      <c r="J542" s="77"/>
      <c r="K542" s="77"/>
    </row>
    <row r="543" spans="1:11" ht="47.25" customHeight="1">
      <c r="A543" s="1">
        <v>511</v>
      </c>
      <c r="B543" s="44" t="s">
        <v>173</v>
      </c>
      <c r="C543" s="41">
        <f>C548</f>
        <v>24479262</v>
      </c>
      <c r="D543" s="41">
        <f aca="true" t="shared" si="205" ref="D543:J543">D548</f>
        <v>3234000</v>
      </c>
      <c r="E543" s="41">
        <f t="shared" si="205"/>
        <v>3238600</v>
      </c>
      <c r="F543" s="41">
        <f t="shared" si="205"/>
        <v>3358217</v>
      </c>
      <c r="G543" s="41">
        <f t="shared" si="205"/>
        <v>3502645</v>
      </c>
      <c r="H543" s="41">
        <f t="shared" si="205"/>
        <v>3248100</v>
      </c>
      <c r="I543" s="41">
        <f t="shared" si="205"/>
        <v>3698000</v>
      </c>
      <c r="J543" s="41">
        <f t="shared" si="205"/>
        <v>4199700</v>
      </c>
      <c r="K543" s="45" t="s">
        <v>13</v>
      </c>
    </row>
    <row r="544" spans="1:11" ht="15">
      <c r="A544" s="1">
        <v>512</v>
      </c>
      <c r="B544" s="23" t="s">
        <v>10</v>
      </c>
      <c r="C544" s="41">
        <f>C549</f>
        <v>2413800</v>
      </c>
      <c r="D544" s="41">
        <f aca="true" t="shared" si="206" ref="D544:J544">D549</f>
        <v>294000</v>
      </c>
      <c r="E544" s="41">
        <f t="shared" si="206"/>
        <v>311000</v>
      </c>
      <c r="F544" s="41">
        <f t="shared" si="206"/>
        <v>325000</v>
      </c>
      <c r="G544" s="41">
        <f t="shared" si="206"/>
        <v>339000</v>
      </c>
      <c r="H544" s="41">
        <f t="shared" si="206"/>
        <v>356100</v>
      </c>
      <c r="I544" s="41">
        <f t="shared" si="206"/>
        <v>381000</v>
      </c>
      <c r="J544" s="41">
        <f t="shared" si="206"/>
        <v>407700</v>
      </c>
      <c r="K544" s="45" t="s">
        <v>13</v>
      </c>
    </row>
    <row r="545" spans="1:11" ht="15">
      <c r="A545" s="1">
        <v>513</v>
      </c>
      <c r="B545" s="23" t="s">
        <v>11</v>
      </c>
      <c r="C545" s="41">
        <f>C550</f>
        <v>21888562</v>
      </c>
      <c r="D545" s="41">
        <f aca="true" t="shared" si="207" ref="D545:J545">D550</f>
        <v>2788100</v>
      </c>
      <c r="E545" s="41">
        <f t="shared" si="207"/>
        <v>2902600</v>
      </c>
      <c r="F545" s="41">
        <f t="shared" si="207"/>
        <v>3033217</v>
      </c>
      <c r="G545" s="41">
        <f t="shared" si="207"/>
        <v>3163645</v>
      </c>
      <c r="H545" s="41">
        <f t="shared" si="207"/>
        <v>2892000</v>
      </c>
      <c r="I545" s="41">
        <f t="shared" si="207"/>
        <v>3317000</v>
      </c>
      <c r="J545" s="41">
        <f t="shared" si="207"/>
        <v>3792000</v>
      </c>
      <c r="K545" s="45" t="s">
        <v>13</v>
      </c>
    </row>
    <row r="546" spans="1:11" ht="15">
      <c r="A546" s="1">
        <v>514</v>
      </c>
      <c r="B546" s="23" t="s">
        <v>53</v>
      </c>
      <c r="C546" s="41">
        <f>C551</f>
        <v>176900</v>
      </c>
      <c r="D546" s="41">
        <f aca="true" t="shared" si="208" ref="D546:J546">D551</f>
        <v>151900</v>
      </c>
      <c r="E546" s="41">
        <f t="shared" si="208"/>
        <v>25000</v>
      </c>
      <c r="F546" s="41">
        <f t="shared" si="208"/>
        <v>0</v>
      </c>
      <c r="G546" s="41">
        <f t="shared" si="208"/>
        <v>0</v>
      </c>
      <c r="H546" s="41">
        <f t="shared" si="208"/>
        <v>0</v>
      </c>
      <c r="I546" s="41">
        <f t="shared" si="208"/>
        <v>0</v>
      </c>
      <c r="J546" s="41">
        <f t="shared" si="208"/>
        <v>0</v>
      </c>
      <c r="K546" s="45"/>
    </row>
    <row r="547" spans="1:11" ht="15">
      <c r="A547" s="1">
        <v>515</v>
      </c>
      <c r="B547" s="78" t="s">
        <v>12</v>
      </c>
      <c r="C547" s="79"/>
      <c r="D547" s="79"/>
      <c r="E547" s="79"/>
      <c r="F547" s="79"/>
      <c r="G547" s="79"/>
      <c r="H547" s="79"/>
      <c r="I547" s="79"/>
      <c r="J547" s="79"/>
      <c r="K547" s="80"/>
    </row>
    <row r="548" spans="1:11" ht="39.6" customHeight="1">
      <c r="A548" s="1">
        <v>516</v>
      </c>
      <c r="B548" s="44" t="s">
        <v>179</v>
      </c>
      <c r="C548" s="41">
        <f>C549+C550+C551</f>
        <v>24479262</v>
      </c>
      <c r="D548" s="41">
        <f aca="true" t="shared" si="209" ref="D548:J548">D549+D550+D551</f>
        <v>3234000</v>
      </c>
      <c r="E548" s="41">
        <f t="shared" si="209"/>
        <v>3238600</v>
      </c>
      <c r="F548" s="41">
        <f t="shared" si="209"/>
        <v>3358217</v>
      </c>
      <c r="G548" s="41">
        <f t="shared" si="209"/>
        <v>3502645</v>
      </c>
      <c r="H548" s="41">
        <f t="shared" si="209"/>
        <v>3248100</v>
      </c>
      <c r="I548" s="41">
        <f t="shared" si="209"/>
        <v>3698000</v>
      </c>
      <c r="J548" s="41">
        <f t="shared" si="209"/>
        <v>4199700</v>
      </c>
      <c r="K548" s="45" t="s">
        <v>13</v>
      </c>
    </row>
    <row r="549" spans="1:11" ht="15">
      <c r="A549" s="1">
        <v>517</v>
      </c>
      <c r="B549" s="23" t="s">
        <v>10</v>
      </c>
      <c r="C549" s="41">
        <f>C555</f>
        <v>2413800</v>
      </c>
      <c r="D549" s="41">
        <f aca="true" t="shared" si="210" ref="D549:J549">D555</f>
        <v>294000</v>
      </c>
      <c r="E549" s="41">
        <f t="shared" si="210"/>
        <v>311000</v>
      </c>
      <c r="F549" s="41">
        <f t="shared" si="210"/>
        <v>325000</v>
      </c>
      <c r="G549" s="41">
        <f t="shared" si="210"/>
        <v>339000</v>
      </c>
      <c r="H549" s="41">
        <f t="shared" si="210"/>
        <v>356100</v>
      </c>
      <c r="I549" s="41">
        <f t="shared" si="210"/>
        <v>381000</v>
      </c>
      <c r="J549" s="41">
        <f t="shared" si="210"/>
        <v>407700</v>
      </c>
      <c r="K549" s="45" t="s">
        <v>13</v>
      </c>
    </row>
    <row r="550" spans="1:11" ht="15">
      <c r="A550" s="1">
        <v>518</v>
      </c>
      <c r="B550" s="23" t="s">
        <v>11</v>
      </c>
      <c r="C550" s="41">
        <f>C559+C563+C572+C568+C576+C579+C583+C586</f>
        <v>21888562</v>
      </c>
      <c r="D550" s="41">
        <f aca="true" t="shared" si="211" ref="D550:J550">D559+D563+D572+D568+D576+D579+D583+D586</f>
        <v>2788100</v>
      </c>
      <c r="E550" s="41">
        <f t="shared" si="211"/>
        <v>2902600</v>
      </c>
      <c r="F550" s="41">
        <f t="shared" si="211"/>
        <v>3033217</v>
      </c>
      <c r="G550" s="41">
        <f t="shared" si="211"/>
        <v>3163645</v>
      </c>
      <c r="H550" s="41">
        <f t="shared" si="211"/>
        <v>2892000</v>
      </c>
      <c r="I550" s="41">
        <f t="shared" si="211"/>
        <v>3317000</v>
      </c>
      <c r="J550" s="41">
        <f t="shared" si="211"/>
        <v>3792000</v>
      </c>
      <c r="K550" s="45" t="s">
        <v>13</v>
      </c>
    </row>
    <row r="551" spans="1:11" ht="15">
      <c r="A551" s="1">
        <v>519</v>
      </c>
      <c r="B551" s="23" t="s">
        <v>53</v>
      </c>
      <c r="C551" s="41">
        <f>C564+C580</f>
        <v>176900</v>
      </c>
      <c r="D551" s="41">
        <f aca="true" t="shared" si="212" ref="D551:J551">D564+D580</f>
        <v>151900</v>
      </c>
      <c r="E551" s="41">
        <f t="shared" si="212"/>
        <v>25000</v>
      </c>
      <c r="F551" s="41">
        <f t="shared" si="212"/>
        <v>0</v>
      </c>
      <c r="G551" s="41">
        <f t="shared" si="212"/>
        <v>0</v>
      </c>
      <c r="H551" s="41">
        <f t="shared" si="212"/>
        <v>0</v>
      </c>
      <c r="I551" s="41">
        <f t="shared" si="212"/>
        <v>0</v>
      </c>
      <c r="J551" s="41">
        <f t="shared" si="212"/>
        <v>0</v>
      </c>
      <c r="K551" s="45"/>
    </row>
    <row r="552" spans="1:11" ht="15">
      <c r="A552" s="1">
        <v>520</v>
      </c>
      <c r="B552" s="40" t="s">
        <v>116</v>
      </c>
      <c r="C552" s="41"/>
      <c r="D552" s="41"/>
      <c r="E552" s="41"/>
      <c r="F552" s="41"/>
      <c r="G552" s="41"/>
      <c r="H552" s="41"/>
      <c r="I552" s="41"/>
      <c r="J552" s="41"/>
      <c r="K552" s="45"/>
    </row>
    <row r="553" spans="1:11" ht="100.15" customHeight="1">
      <c r="A553" s="1">
        <v>521</v>
      </c>
      <c r="B553" s="23" t="s">
        <v>69</v>
      </c>
      <c r="C553" s="41">
        <f>C555</f>
        <v>2413800</v>
      </c>
      <c r="D553" s="41">
        <f aca="true" t="shared" si="213" ref="D553:J553">D555</f>
        <v>294000</v>
      </c>
      <c r="E553" s="41">
        <f t="shared" si="213"/>
        <v>311000</v>
      </c>
      <c r="F553" s="41">
        <f t="shared" si="213"/>
        <v>325000</v>
      </c>
      <c r="G553" s="41">
        <f t="shared" si="213"/>
        <v>339000</v>
      </c>
      <c r="H553" s="41">
        <f t="shared" si="213"/>
        <v>356100</v>
      </c>
      <c r="I553" s="41">
        <f t="shared" si="213"/>
        <v>381000</v>
      </c>
      <c r="J553" s="41">
        <f t="shared" si="213"/>
        <v>407700</v>
      </c>
      <c r="K553" s="42"/>
    </row>
    <row r="554" spans="1:11" ht="15" customHeight="1">
      <c r="A554" s="1">
        <v>522</v>
      </c>
      <c r="B554" s="23" t="s">
        <v>70</v>
      </c>
      <c r="C554" s="41"/>
      <c r="D554" s="41"/>
      <c r="E554" s="41"/>
      <c r="F554" s="41"/>
      <c r="G554" s="41"/>
      <c r="H554" s="41"/>
      <c r="I554" s="41"/>
      <c r="J554" s="41"/>
      <c r="K554" s="42"/>
    </row>
    <row r="555" spans="1:11" ht="15">
      <c r="A555" s="1">
        <v>523</v>
      </c>
      <c r="B555" s="23" t="s">
        <v>10</v>
      </c>
      <c r="C555" s="41">
        <f>SUM(D555:J556)</f>
        <v>2413800</v>
      </c>
      <c r="D555" s="41">
        <v>294000</v>
      </c>
      <c r="E555" s="41">
        <v>311000</v>
      </c>
      <c r="F555" s="41">
        <v>325000</v>
      </c>
      <c r="G555" s="41">
        <v>339000</v>
      </c>
      <c r="H555" s="41">
        <v>356100</v>
      </c>
      <c r="I555" s="41">
        <v>381000</v>
      </c>
      <c r="J555" s="41">
        <v>407700</v>
      </c>
      <c r="K555" s="42" t="s">
        <v>115</v>
      </c>
    </row>
    <row r="556" spans="1:11" ht="15">
      <c r="A556" s="1">
        <v>524</v>
      </c>
      <c r="B556" s="40" t="s">
        <v>117</v>
      </c>
      <c r="C556" s="41"/>
      <c r="D556" s="41"/>
      <c r="E556" s="41"/>
      <c r="F556" s="41"/>
      <c r="G556" s="41"/>
      <c r="H556" s="41"/>
      <c r="I556" s="41"/>
      <c r="J556" s="41"/>
      <c r="K556" s="42"/>
    </row>
    <row r="557" spans="1:11" ht="138.75" customHeight="1">
      <c r="A557" s="1">
        <v>525</v>
      </c>
      <c r="B557" s="23" t="s">
        <v>341</v>
      </c>
      <c r="C557" s="41">
        <f>C559</f>
        <v>16395862</v>
      </c>
      <c r="D557" s="41">
        <f aca="true" t="shared" si="214" ref="D557:J557">D559</f>
        <v>1533000</v>
      </c>
      <c r="E557" s="41">
        <v>1595900</v>
      </c>
      <c r="F557" s="41">
        <v>1667517</v>
      </c>
      <c r="G557" s="41">
        <v>1739445</v>
      </c>
      <c r="H557" s="41">
        <f t="shared" si="214"/>
        <v>2847000</v>
      </c>
      <c r="I557" s="41">
        <f t="shared" si="214"/>
        <v>3270000</v>
      </c>
      <c r="J557" s="41">
        <f t="shared" si="214"/>
        <v>3743000</v>
      </c>
      <c r="K557" s="42" t="s">
        <v>71</v>
      </c>
    </row>
    <row r="558" spans="1:11" ht="15">
      <c r="A558" s="1">
        <v>526</v>
      </c>
      <c r="B558" s="23" t="s">
        <v>70</v>
      </c>
      <c r="C558" s="41"/>
      <c r="D558" s="41"/>
      <c r="E558" s="41"/>
      <c r="F558" s="41"/>
      <c r="G558" s="41"/>
      <c r="H558" s="41"/>
      <c r="I558" s="41"/>
      <c r="J558" s="41"/>
      <c r="K558" s="42"/>
    </row>
    <row r="559" spans="1:11" ht="15">
      <c r="A559" s="1">
        <v>527</v>
      </c>
      <c r="B559" s="23" t="s">
        <v>72</v>
      </c>
      <c r="C559" s="41">
        <f>SUM(D559:J559)</f>
        <v>16395862</v>
      </c>
      <c r="D559" s="41">
        <v>1533000</v>
      </c>
      <c r="E559" s="41">
        <v>1595900</v>
      </c>
      <c r="F559" s="41">
        <v>1667517</v>
      </c>
      <c r="G559" s="41">
        <v>1739445</v>
      </c>
      <c r="H559" s="41">
        <v>2847000</v>
      </c>
      <c r="I559" s="41">
        <v>3270000</v>
      </c>
      <c r="J559" s="41">
        <v>3743000</v>
      </c>
      <c r="K559" s="42" t="s">
        <v>71</v>
      </c>
    </row>
    <row r="560" spans="1:11" ht="15">
      <c r="A560" s="1">
        <v>528</v>
      </c>
      <c r="B560" s="40" t="s">
        <v>119</v>
      </c>
      <c r="C560" s="41"/>
      <c r="D560" s="41"/>
      <c r="E560" s="41"/>
      <c r="F560" s="41"/>
      <c r="G560" s="41"/>
      <c r="H560" s="41"/>
      <c r="I560" s="41"/>
      <c r="J560" s="41"/>
      <c r="K560" s="42"/>
    </row>
    <row r="561" spans="1:11" ht="108" customHeight="1">
      <c r="A561" s="1">
        <v>529</v>
      </c>
      <c r="B561" s="23" t="s">
        <v>73</v>
      </c>
      <c r="C561" s="41">
        <f>C563+C564</f>
        <v>1334000</v>
      </c>
      <c r="D561" s="41">
        <f aca="true" t="shared" si="215" ref="D561:J561">D563+D564</f>
        <v>1334000</v>
      </c>
      <c r="E561" s="41">
        <f t="shared" si="215"/>
        <v>0</v>
      </c>
      <c r="F561" s="41">
        <f t="shared" si="215"/>
        <v>0</v>
      </c>
      <c r="G561" s="41">
        <f t="shared" si="215"/>
        <v>0</v>
      </c>
      <c r="H561" s="41">
        <f t="shared" si="215"/>
        <v>0</v>
      </c>
      <c r="I561" s="41">
        <f t="shared" si="215"/>
        <v>0</v>
      </c>
      <c r="J561" s="41">
        <f t="shared" si="215"/>
        <v>0</v>
      </c>
      <c r="K561" s="42" t="s">
        <v>74</v>
      </c>
    </row>
    <row r="562" spans="1:11" ht="15">
      <c r="A562" s="1">
        <v>530</v>
      </c>
      <c r="B562" s="23" t="s">
        <v>70</v>
      </c>
      <c r="C562" s="41"/>
      <c r="D562" s="41"/>
      <c r="E562" s="41"/>
      <c r="F562" s="41"/>
      <c r="G562" s="41"/>
      <c r="H562" s="41"/>
      <c r="I562" s="41"/>
      <c r="J562" s="41"/>
      <c r="K562" s="42"/>
    </row>
    <row r="563" spans="1:11" ht="15">
      <c r="A563" s="1">
        <v>531</v>
      </c>
      <c r="B563" s="23" t="s">
        <v>11</v>
      </c>
      <c r="C563" s="41">
        <f>D563+E563+F563+G563+H563+I563+J563</f>
        <v>1182100</v>
      </c>
      <c r="D563" s="41">
        <v>1182100</v>
      </c>
      <c r="E563" s="41">
        <v>0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2" t="s">
        <v>74</v>
      </c>
    </row>
    <row r="564" spans="1:11" ht="15">
      <c r="A564" s="1">
        <v>532</v>
      </c>
      <c r="B564" s="23" t="s">
        <v>53</v>
      </c>
      <c r="C564" s="41">
        <f>D564</f>
        <v>151900</v>
      </c>
      <c r="D564" s="41">
        <v>151900</v>
      </c>
      <c r="E564" s="41">
        <v>0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2"/>
    </row>
    <row r="565" spans="1:11" ht="15">
      <c r="A565" s="1">
        <v>533</v>
      </c>
      <c r="B565" s="44" t="s">
        <v>121</v>
      </c>
      <c r="C565" s="41"/>
      <c r="D565" s="41"/>
      <c r="E565" s="41"/>
      <c r="F565" s="41"/>
      <c r="G565" s="41"/>
      <c r="H565" s="41"/>
      <c r="I565" s="41"/>
      <c r="J565" s="41"/>
      <c r="K565" s="42"/>
    </row>
    <row r="566" spans="1:11" ht="105.75" customHeight="1">
      <c r="A566" s="1">
        <v>534</v>
      </c>
      <c r="B566" s="23" t="s">
        <v>75</v>
      </c>
      <c r="C566" s="41">
        <f>C568</f>
        <v>31000</v>
      </c>
      <c r="D566" s="41">
        <f aca="true" t="shared" si="216" ref="D566:J566">D568</f>
        <v>31000</v>
      </c>
      <c r="E566" s="41">
        <f t="shared" si="216"/>
        <v>0</v>
      </c>
      <c r="F566" s="41">
        <f t="shared" si="216"/>
        <v>0</v>
      </c>
      <c r="G566" s="41">
        <f t="shared" si="216"/>
        <v>0</v>
      </c>
      <c r="H566" s="41">
        <f t="shared" si="216"/>
        <v>0</v>
      </c>
      <c r="I566" s="41">
        <f t="shared" si="216"/>
        <v>0</v>
      </c>
      <c r="J566" s="41">
        <f t="shared" si="216"/>
        <v>0</v>
      </c>
      <c r="K566" s="63"/>
    </row>
    <row r="567" spans="1:11" ht="15">
      <c r="A567" s="1">
        <v>535</v>
      </c>
      <c r="B567" s="23" t="s">
        <v>70</v>
      </c>
      <c r="C567" s="41"/>
      <c r="D567" s="41"/>
      <c r="E567" s="41"/>
      <c r="F567" s="41"/>
      <c r="G567" s="41"/>
      <c r="H567" s="41"/>
      <c r="I567" s="41"/>
      <c r="J567" s="41"/>
      <c r="K567" s="63"/>
    </row>
    <row r="568" spans="1:11" ht="15">
      <c r="A568" s="1">
        <v>536</v>
      </c>
      <c r="B568" s="23" t="s">
        <v>11</v>
      </c>
      <c r="C568" s="41">
        <f>SUM(D568:J568)</f>
        <v>31000</v>
      </c>
      <c r="D568" s="41">
        <v>31000</v>
      </c>
      <c r="E568" s="41">
        <v>0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54" t="s">
        <v>306</v>
      </c>
    </row>
    <row r="569" spans="1:11" ht="15">
      <c r="A569" s="1">
        <v>537</v>
      </c>
      <c r="B569" s="40" t="s">
        <v>123</v>
      </c>
      <c r="C569" s="41"/>
      <c r="D569" s="41"/>
      <c r="E569" s="41"/>
      <c r="F569" s="41"/>
      <c r="G569" s="41"/>
      <c r="H569" s="41"/>
      <c r="I569" s="41"/>
      <c r="J569" s="41"/>
      <c r="K569" s="63"/>
    </row>
    <row r="570" spans="1:11" ht="48" customHeight="1">
      <c r="A570" s="1">
        <v>538</v>
      </c>
      <c r="B570" s="23" t="s">
        <v>76</v>
      </c>
      <c r="C570" s="41">
        <f>C572</f>
        <v>286500</v>
      </c>
      <c r="D570" s="41">
        <f aca="true" t="shared" si="217" ref="D570:J570">D572</f>
        <v>37000</v>
      </c>
      <c r="E570" s="41">
        <f t="shared" si="217"/>
        <v>37000</v>
      </c>
      <c r="F570" s="41">
        <f t="shared" si="217"/>
        <v>35000</v>
      </c>
      <c r="G570" s="41">
        <f t="shared" si="217"/>
        <v>36500</v>
      </c>
      <c r="H570" s="41">
        <f t="shared" si="217"/>
        <v>45000</v>
      </c>
      <c r="I570" s="41">
        <f t="shared" si="217"/>
        <v>47000</v>
      </c>
      <c r="J570" s="41">
        <f t="shared" si="217"/>
        <v>49000</v>
      </c>
      <c r="K570" s="42" t="s">
        <v>77</v>
      </c>
    </row>
    <row r="571" spans="1:11" ht="15">
      <c r="A571" s="1">
        <v>539</v>
      </c>
      <c r="B571" s="23" t="s">
        <v>70</v>
      </c>
      <c r="C571" s="41"/>
      <c r="D571" s="41"/>
      <c r="E571" s="41"/>
      <c r="F571" s="41"/>
      <c r="G571" s="41"/>
      <c r="H571" s="41"/>
      <c r="I571" s="41"/>
      <c r="J571" s="41"/>
      <c r="K571" s="42"/>
    </row>
    <row r="572" spans="1:11" ht="15">
      <c r="A572" s="1">
        <v>540</v>
      </c>
      <c r="B572" s="23" t="s">
        <v>11</v>
      </c>
      <c r="C572" s="41">
        <f>SUM(D572:J572)</f>
        <v>286500</v>
      </c>
      <c r="D572" s="41">
        <v>37000</v>
      </c>
      <c r="E572" s="41">
        <v>37000</v>
      </c>
      <c r="F572" s="41">
        <v>35000</v>
      </c>
      <c r="G572" s="41">
        <v>36500</v>
      </c>
      <c r="H572" s="41">
        <v>45000</v>
      </c>
      <c r="I572" s="41">
        <v>47000</v>
      </c>
      <c r="J572" s="41">
        <v>49000</v>
      </c>
      <c r="K572" s="42" t="s">
        <v>77</v>
      </c>
    </row>
    <row r="573" spans="1:11" ht="15">
      <c r="A573" s="1">
        <v>541</v>
      </c>
      <c r="B573" s="40" t="s">
        <v>124</v>
      </c>
      <c r="C573" s="41"/>
      <c r="D573" s="41"/>
      <c r="E573" s="41"/>
      <c r="F573" s="41"/>
      <c r="G573" s="41"/>
      <c r="H573" s="41"/>
      <c r="I573" s="41"/>
      <c r="J573" s="41"/>
      <c r="K573" s="42"/>
    </row>
    <row r="574" spans="1:11" ht="73.15" customHeight="1">
      <c r="A574" s="1">
        <v>542</v>
      </c>
      <c r="B574" s="23" t="s">
        <v>78</v>
      </c>
      <c r="C574" s="41">
        <f>C576</f>
        <v>5000</v>
      </c>
      <c r="D574" s="41">
        <f aca="true" t="shared" si="218" ref="D574">D576</f>
        <v>5000</v>
      </c>
      <c r="E574" s="41">
        <v>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2" t="s">
        <v>79</v>
      </c>
    </row>
    <row r="575" spans="1:11" ht="15">
      <c r="A575" s="1">
        <v>543</v>
      </c>
      <c r="B575" s="23" t="s">
        <v>70</v>
      </c>
      <c r="C575" s="41"/>
      <c r="D575" s="41"/>
      <c r="E575" s="41"/>
      <c r="F575" s="41"/>
      <c r="G575" s="41"/>
      <c r="H575" s="41"/>
      <c r="I575" s="41"/>
      <c r="J575" s="41"/>
      <c r="K575" s="42"/>
    </row>
    <row r="576" spans="1:11" ht="15">
      <c r="A576" s="1">
        <v>544</v>
      </c>
      <c r="B576" s="23" t="s">
        <v>11</v>
      </c>
      <c r="C576" s="41">
        <f>SUM(D576:J576)</f>
        <v>5000</v>
      </c>
      <c r="D576" s="41">
        <v>5000</v>
      </c>
      <c r="E576" s="41">
        <v>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2" t="s">
        <v>79</v>
      </c>
    </row>
    <row r="577" spans="1:11" ht="15">
      <c r="A577" s="1">
        <v>545</v>
      </c>
      <c r="B577" s="40" t="s">
        <v>141</v>
      </c>
      <c r="C577" s="41"/>
      <c r="D577" s="41"/>
      <c r="E577" s="41"/>
      <c r="F577" s="41"/>
      <c r="G577" s="41"/>
      <c r="H577" s="41"/>
      <c r="I577" s="41"/>
      <c r="J577" s="41"/>
      <c r="K577" s="42"/>
    </row>
    <row r="578" spans="1:11" ht="45">
      <c r="A578" s="1">
        <v>546</v>
      </c>
      <c r="B578" s="23" t="s">
        <v>347</v>
      </c>
      <c r="C578" s="41">
        <f>C579+C580</f>
        <v>3922100</v>
      </c>
      <c r="D578" s="41">
        <f aca="true" t="shared" si="219" ref="D578:J578">D579+D580</f>
        <v>0</v>
      </c>
      <c r="E578" s="41">
        <f t="shared" si="219"/>
        <v>1263800</v>
      </c>
      <c r="F578" s="41">
        <f t="shared" si="219"/>
        <v>1301200</v>
      </c>
      <c r="G578" s="41">
        <f t="shared" si="219"/>
        <v>1357100</v>
      </c>
      <c r="H578" s="41">
        <f t="shared" si="219"/>
        <v>0</v>
      </c>
      <c r="I578" s="41">
        <f t="shared" si="219"/>
        <v>0</v>
      </c>
      <c r="J578" s="41">
        <f t="shared" si="219"/>
        <v>0</v>
      </c>
      <c r="K578" s="42"/>
    </row>
    <row r="579" spans="1:11" ht="15">
      <c r="A579" s="1">
        <v>547</v>
      </c>
      <c r="B579" s="23" t="s">
        <v>3</v>
      </c>
      <c r="C579" s="41">
        <f>D579+E579+F579+G579+H579+I579+J579</f>
        <v>3897100</v>
      </c>
      <c r="D579" s="41">
        <v>0</v>
      </c>
      <c r="E579" s="41">
        <v>1238800</v>
      </c>
      <c r="F579" s="41">
        <v>1301200</v>
      </c>
      <c r="G579" s="41">
        <v>1357100</v>
      </c>
      <c r="H579" s="41">
        <v>0</v>
      </c>
      <c r="I579" s="41">
        <v>0</v>
      </c>
      <c r="J579" s="41">
        <v>0</v>
      </c>
      <c r="K579" s="42"/>
    </row>
    <row r="580" spans="1:11" ht="15">
      <c r="A580" s="1">
        <v>548</v>
      </c>
      <c r="B580" s="23" t="s">
        <v>53</v>
      </c>
      <c r="C580" s="41">
        <f>D580+E580+F580+G580</f>
        <v>25000</v>
      </c>
      <c r="D580" s="41">
        <v>0</v>
      </c>
      <c r="E580" s="41">
        <v>25000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2"/>
    </row>
    <row r="581" spans="1:11" ht="15">
      <c r="A581" s="1">
        <v>549</v>
      </c>
      <c r="B581" s="40" t="s">
        <v>142</v>
      </c>
      <c r="C581" s="41"/>
      <c r="D581" s="41"/>
      <c r="E581" s="41"/>
      <c r="F581" s="41"/>
      <c r="G581" s="41"/>
      <c r="H581" s="41"/>
      <c r="I581" s="41"/>
      <c r="J581" s="41"/>
      <c r="K581" s="42"/>
    </row>
    <row r="582" spans="1:11" ht="45">
      <c r="A582" s="1">
        <v>550</v>
      </c>
      <c r="B582" s="23" t="s">
        <v>348</v>
      </c>
      <c r="C582" s="41">
        <f>C583</f>
        <v>85000</v>
      </c>
      <c r="D582" s="41">
        <f aca="true" t="shared" si="220" ref="D582:J582">D583</f>
        <v>0</v>
      </c>
      <c r="E582" s="41">
        <f t="shared" si="220"/>
        <v>28900</v>
      </c>
      <c r="F582" s="41">
        <f t="shared" si="220"/>
        <v>27500</v>
      </c>
      <c r="G582" s="41">
        <f t="shared" si="220"/>
        <v>28600</v>
      </c>
      <c r="H582" s="41">
        <f t="shared" si="220"/>
        <v>0</v>
      </c>
      <c r="I582" s="41">
        <f t="shared" si="220"/>
        <v>0</v>
      </c>
      <c r="J582" s="41">
        <f t="shared" si="220"/>
        <v>0</v>
      </c>
      <c r="K582" s="42"/>
    </row>
    <row r="583" spans="1:11" ht="15">
      <c r="A583" s="1">
        <v>551</v>
      </c>
      <c r="B583" s="23" t="s">
        <v>3</v>
      </c>
      <c r="C583" s="41">
        <f>D583+E583+F583+G583+H583+I583+J583</f>
        <v>85000</v>
      </c>
      <c r="D583" s="41">
        <v>0</v>
      </c>
      <c r="E583" s="41">
        <v>28900</v>
      </c>
      <c r="F583" s="41">
        <v>27500</v>
      </c>
      <c r="G583" s="41">
        <v>28600</v>
      </c>
      <c r="H583" s="41">
        <v>0</v>
      </c>
      <c r="I583" s="41">
        <v>0</v>
      </c>
      <c r="J583" s="41">
        <v>0</v>
      </c>
      <c r="K583" s="42"/>
    </row>
    <row r="584" spans="1:11" ht="15">
      <c r="A584" s="1">
        <v>552</v>
      </c>
      <c r="B584" s="40" t="s">
        <v>143</v>
      </c>
      <c r="C584" s="41"/>
      <c r="D584" s="41"/>
      <c r="E584" s="41"/>
      <c r="F584" s="41"/>
      <c r="G584" s="41"/>
      <c r="H584" s="41"/>
      <c r="I584" s="41"/>
      <c r="J584" s="41"/>
      <c r="K584" s="42"/>
    </row>
    <row r="585" spans="1:11" ht="45">
      <c r="A585" s="1">
        <v>553</v>
      </c>
      <c r="B585" s="23" t="s">
        <v>349</v>
      </c>
      <c r="C585" s="41">
        <f>C586</f>
        <v>6000</v>
      </c>
      <c r="D585" s="41">
        <f aca="true" t="shared" si="221" ref="D585:J585">D586</f>
        <v>0</v>
      </c>
      <c r="E585" s="41">
        <f t="shared" si="221"/>
        <v>2000</v>
      </c>
      <c r="F585" s="41">
        <f t="shared" si="221"/>
        <v>2000</v>
      </c>
      <c r="G585" s="41">
        <f t="shared" si="221"/>
        <v>2000</v>
      </c>
      <c r="H585" s="41">
        <f t="shared" si="221"/>
        <v>0</v>
      </c>
      <c r="I585" s="41">
        <f t="shared" si="221"/>
        <v>0</v>
      </c>
      <c r="J585" s="41">
        <f t="shared" si="221"/>
        <v>0</v>
      </c>
      <c r="K585" s="42"/>
    </row>
    <row r="586" spans="1:11" ht="15">
      <c r="A586" s="1">
        <v>554</v>
      </c>
      <c r="B586" s="23" t="s">
        <v>3</v>
      </c>
      <c r="C586" s="41">
        <f>D586+E586+F586+G586+H586</f>
        <v>6000</v>
      </c>
      <c r="D586" s="41">
        <v>0</v>
      </c>
      <c r="E586" s="41">
        <v>2000</v>
      </c>
      <c r="F586" s="41">
        <v>2000</v>
      </c>
      <c r="G586" s="41">
        <v>2000</v>
      </c>
      <c r="H586" s="41">
        <v>0</v>
      </c>
      <c r="I586" s="41">
        <v>0</v>
      </c>
      <c r="J586" s="41">
        <v>0</v>
      </c>
      <c r="K586" s="42"/>
    </row>
    <row r="587" spans="1:11" ht="15">
      <c r="A587" s="1">
        <v>555</v>
      </c>
      <c r="B587" s="76" t="s">
        <v>326</v>
      </c>
      <c r="C587" s="77"/>
      <c r="D587" s="77"/>
      <c r="E587" s="77"/>
      <c r="F587" s="77"/>
      <c r="G587" s="77"/>
      <c r="H587" s="77"/>
      <c r="I587" s="77"/>
      <c r="J587" s="77"/>
      <c r="K587" s="77"/>
    </row>
    <row r="588" spans="1:11" ht="28.5" customHeight="1">
      <c r="A588" s="1">
        <v>556</v>
      </c>
      <c r="B588" s="44" t="s">
        <v>156</v>
      </c>
      <c r="C588" s="41">
        <f>C589+C590+C591</f>
        <v>668419136</v>
      </c>
      <c r="D588" s="41">
        <f aca="true" t="shared" si="222" ref="D588:J588">D589+D590+D591</f>
        <v>82554100</v>
      </c>
      <c r="E588" s="41">
        <f t="shared" si="222"/>
        <v>88624960</v>
      </c>
      <c r="F588" s="41">
        <f t="shared" si="222"/>
        <v>93467506</v>
      </c>
      <c r="G588" s="41">
        <f t="shared" si="222"/>
        <v>96376570</v>
      </c>
      <c r="H588" s="41">
        <f t="shared" si="222"/>
        <v>99458000</v>
      </c>
      <c r="I588" s="41">
        <f t="shared" si="222"/>
        <v>102435000</v>
      </c>
      <c r="J588" s="41">
        <f t="shared" si="222"/>
        <v>105503000</v>
      </c>
      <c r="K588" s="42" t="s">
        <v>40</v>
      </c>
    </row>
    <row r="589" spans="1:11" ht="15">
      <c r="A589" s="1">
        <v>557</v>
      </c>
      <c r="B589" s="23" t="s">
        <v>80</v>
      </c>
      <c r="C589" s="41">
        <f>C622+C625</f>
        <v>147520000</v>
      </c>
      <c r="D589" s="41">
        <f aca="true" t="shared" si="223" ref="D589:J589">D622+D625</f>
        <v>18592000</v>
      </c>
      <c r="E589" s="41">
        <f t="shared" si="223"/>
        <v>21049000</v>
      </c>
      <c r="F589" s="41">
        <f t="shared" si="223"/>
        <v>21607000</v>
      </c>
      <c r="G589" s="41">
        <f>G622+G625+G630</f>
        <v>22428000</v>
      </c>
      <c r="H589" s="41">
        <f t="shared" si="223"/>
        <v>20656000</v>
      </c>
      <c r="I589" s="41">
        <f t="shared" si="223"/>
        <v>21275000</v>
      </c>
      <c r="J589" s="41">
        <f t="shared" si="223"/>
        <v>21913000</v>
      </c>
      <c r="K589" s="64" t="s">
        <v>40</v>
      </c>
    </row>
    <row r="590" spans="1:11" ht="15">
      <c r="A590" s="1">
        <v>558</v>
      </c>
      <c r="B590" s="23" t="s">
        <v>81</v>
      </c>
      <c r="C590" s="41">
        <f>C615+C619+C626</f>
        <v>504074800</v>
      </c>
      <c r="D590" s="41">
        <f aca="true" t="shared" si="224" ref="D590:J590">D615+D619+D626</f>
        <v>61063800</v>
      </c>
      <c r="E590" s="41">
        <f t="shared" si="224"/>
        <v>65445000</v>
      </c>
      <c r="F590" s="41">
        <f t="shared" si="224"/>
        <v>69429000</v>
      </c>
      <c r="G590" s="41">
        <f t="shared" si="224"/>
        <v>71488000</v>
      </c>
      <c r="H590" s="41">
        <f t="shared" si="224"/>
        <v>76564000</v>
      </c>
      <c r="I590" s="41">
        <f t="shared" si="224"/>
        <v>78860000</v>
      </c>
      <c r="J590" s="41">
        <f t="shared" si="224"/>
        <v>81225000</v>
      </c>
      <c r="K590" s="64"/>
    </row>
    <row r="591" spans="1:11" ht="15">
      <c r="A591" s="1">
        <v>559</v>
      </c>
      <c r="B591" s="23" t="s">
        <v>82</v>
      </c>
      <c r="C591" s="41">
        <f>C594+C597+C600+C603+C606+C609+C612+C632+C635+C638+C641</f>
        <v>16824336</v>
      </c>
      <c r="D591" s="41">
        <f aca="true" t="shared" si="225" ref="D591:J591">D594+D597+D600+D603+D606+D609+D612+D632+D635+D638+D641</f>
        <v>2898300</v>
      </c>
      <c r="E591" s="41">
        <f t="shared" si="225"/>
        <v>2130960</v>
      </c>
      <c r="F591" s="41">
        <f t="shared" si="225"/>
        <v>2431506</v>
      </c>
      <c r="G591" s="41">
        <f t="shared" si="225"/>
        <v>2460570</v>
      </c>
      <c r="H591" s="41">
        <f t="shared" si="225"/>
        <v>2238000</v>
      </c>
      <c r="I591" s="41">
        <f t="shared" si="225"/>
        <v>2300000</v>
      </c>
      <c r="J591" s="41">
        <f t="shared" si="225"/>
        <v>2365000</v>
      </c>
      <c r="K591" s="64" t="s">
        <v>40</v>
      </c>
    </row>
    <row r="592" spans="1:11" ht="15">
      <c r="A592" s="1">
        <v>560</v>
      </c>
      <c r="B592" s="44" t="s">
        <v>116</v>
      </c>
      <c r="C592" s="41"/>
      <c r="D592" s="41"/>
      <c r="E592" s="41"/>
      <c r="F592" s="41"/>
      <c r="G592" s="41"/>
      <c r="H592" s="41"/>
      <c r="I592" s="41"/>
      <c r="J592" s="41"/>
      <c r="K592" s="64"/>
    </row>
    <row r="593" spans="1:11" ht="52.5" customHeight="1">
      <c r="A593" s="1">
        <v>561</v>
      </c>
      <c r="B593" s="24" t="s">
        <v>157</v>
      </c>
      <c r="C593" s="41">
        <f>C594</f>
        <v>661000</v>
      </c>
      <c r="D593" s="41">
        <f aca="true" t="shared" si="226" ref="D593:J593">D594</f>
        <v>0</v>
      </c>
      <c r="E593" s="41">
        <f t="shared" si="226"/>
        <v>0</v>
      </c>
      <c r="F593" s="41">
        <f t="shared" si="226"/>
        <v>0</v>
      </c>
      <c r="G593" s="41">
        <f t="shared" si="226"/>
        <v>0</v>
      </c>
      <c r="H593" s="41">
        <f t="shared" si="226"/>
        <v>214000</v>
      </c>
      <c r="I593" s="41">
        <f t="shared" si="226"/>
        <v>220000</v>
      </c>
      <c r="J593" s="41">
        <f t="shared" si="226"/>
        <v>227000</v>
      </c>
      <c r="K593" s="42"/>
    </row>
    <row r="594" spans="1:11" ht="15">
      <c r="A594" s="1">
        <v>562</v>
      </c>
      <c r="B594" s="24" t="s">
        <v>82</v>
      </c>
      <c r="C594" s="41">
        <f>SUM(D594:J594)</f>
        <v>661000</v>
      </c>
      <c r="D594" s="41">
        <v>0</v>
      </c>
      <c r="E594" s="41">
        <v>0</v>
      </c>
      <c r="F594" s="41">
        <v>0</v>
      </c>
      <c r="G594" s="41">
        <v>0</v>
      </c>
      <c r="H594" s="41">
        <v>214000</v>
      </c>
      <c r="I594" s="41">
        <v>220000</v>
      </c>
      <c r="J594" s="41">
        <v>227000</v>
      </c>
      <c r="K594" s="42" t="s">
        <v>40</v>
      </c>
    </row>
    <row r="595" spans="1:11" ht="15">
      <c r="A595" s="1">
        <v>563</v>
      </c>
      <c r="B595" s="44" t="s">
        <v>117</v>
      </c>
      <c r="C595" s="41"/>
      <c r="D595" s="41"/>
      <c r="E595" s="41"/>
      <c r="F595" s="41"/>
      <c r="G595" s="41"/>
      <c r="H595" s="41"/>
      <c r="I595" s="41"/>
      <c r="J595" s="41"/>
      <c r="K595" s="42"/>
    </row>
    <row r="596" spans="1:11" ht="48" customHeight="1">
      <c r="A596" s="1">
        <v>564</v>
      </c>
      <c r="B596" s="23" t="s">
        <v>158</v>
      </c>
      <c r="C596" s="41">
        <f>C597</f>
        <v>5243876</v>
      </c>
      <c r="D596" s="41">
        <f aca="true" t="shared" si="227" ref="D596:J596">D597</f>
        <v>719200</v>
      </c>
      <c r="E596" s="41">
        <f t="shared" si="227"/>
        <v>646800</v>
      </c>
      <c r="F596" s="41">
        <f t="shared" si="227"/>
        <v>675906</v>
      </c>
      <c r="G596" s="41">
        <f t="shared" si="227"/>
        <v>704970</v>
      </c>
      <c r="H596" s="41">
        <f t="shared" si="227"/>
        <v>808000</v>
      </c>
      <c r="I596" s="41">
        <f t="shared" si="227"/>
        <v>832000</v>
      </c>
      <c r="J596" s="41">
        <f t="shared" si="227"/>
        <v>857000</v>
      </c>
      <c r="K596" s="42"/>
    </row>
    <row r="597" spans="1:11" ht="15">
      <c r="A597" s="1">
        <v>565</v>
      </c>
      <c r="B597" s="24" t="s">
        <v>82</v>
      </c>
      <c r="C597" s="41">
        <f>SUM(D597:J597)</f>
        <v>5243876</v>
      </c>
      <c r="D597" s="41">
        <v>719200</v>
      </c>
      <c r="E597" s="41">
        <v>646800</v>
      </c>
      <c r="F597" s="41">
        <v>675906</v>
      </c>
      <c r="G597" s="41">
        <v>704970</v>
      </c>
      <c r="H597" s="41">
        <v>808000</v>
      </c>
      <c r="I597" s="41">
        <v>832000</v>
      </c>
      <c r="J597" s="41">
        <v>857000</v>
      </c>
      <c r="K597" s="42" t="s">
        <v>40</v>
      </c>
    </row>
    <row r="598" spans="1:11" ht="15">
      <c r="A598" s="1">
        <v>566</v>
      </c>
      <c r="B598" s="44" t="s">
        <v>119</v>
      </c>
      <c r="C598" s="41"/>
      <c r="D598" s="41"/>
      <c r="E598" s="41"/>
      <c r="F598" s="41"/>
      <c r="G598" s="41"/>
      <c r="H598" s="41"/>
      <c r="I598" s="41"/>
      <c r="J598" s="41"/>
      <c r="K598" s="42"/>
    </row>
    <row r="599" spans="1:11" ht="60.75" customHeight="1">
      <c r="A599" s="1">
        <v>567</v>
      </c>
      <c r="B599" s="23" t="s">
        <v>174</v>
      </c>
      <c r="C599" s="41">
        <f>C600</f>
        <v>2521000</v>
      </c>
      <c r="D599" s="41">
        <f aca="true" t="shared" si="228" ref="D599:J599">D600</f>
        <v>0</v>
      </c>
      <c r="E599" s="41">
        <f t="shared" si="228"/>
        <v>0</v>
      </c>
      <c r="F599" s="41">
        <f t="shared" si="228"/>
        <v>0</v>
      </c>
      <c r="G599" s="41">
        <f t="shared" si="228"/>
        <v>0</v>
      </c>
      <c r="H599" s="41">
        <f t="shared" si="228"/>
        <v>816000</v>
      </c>
      <c r="I599" s="41">
        <f t="shared" si="228"/>
        <v>840000</v>
      </c>
      <c r="J599" s="41">
        <f t="shared" si="228"/>
        <v>865000</v>
      </c>
      <c r="K599" s="42"/>
    </row>
    <row r="600" spans="1:11" ht="15">
      <c r="A600" s="1">
        <v>568</v>
      </c>
      <c r="B600" s="24" t="s">
        <v>82</v>
      </c>
      <c r="C600" s="41">
        <f>SUM(D600:J600)</f>
        <v>2521000</v>
      </c>
      <c r="D600" s="41">
        <v>0</v>
      </c>
      <c r="E600" s="41">
        <v>0</v>
      </c>
      <c r="F600" s="41">
        <v>0</v>
      </c>
      <c r="G600" s="41">
        <v>0</v>
      </c>
      <c r="H600" s="41">
        <v>816000</v>
      </c>
      <c r="I600" s="41">
        <v>840000</v>
      </c>
      <c r="J600" s="41">
        <v>865000</v>
      </c>
      <c r="K600" s="42" t="s">
        <v>40</v>
      </c>
    </row>
    <row r="601" spans="1:11" ht="15">
      <c r="A601" s="1">
        <v>569</v>
      </c>
      <c r="B601" s="44" t="s">
        <v>121</v>
      </c>
      <c r="C601" s="41"/>
      <c r="D601" s="41"/>
      <c r="E601" s="41"/>
      <c r="F601" s="41"/>
      <c r="G601" s="41"/>
      <c r="H601" s="41"/>
      <c r="I601" s="41"/>
      <c r="J601" s="41"/>
      <c r="K601" s="42"/>
    </row>
    <row r="602" spans="1:11" ht="65.25" customHeight="1">
      <c r="A602" s="1">
        <v>570</v>
      </c>
      <c r="B602" s="23" t="s">
        <v>83</v>
      </c>
      <c r="C602" s="41">
        <f>C603</f>
        <v>322000</v>
      </c>
      <c r="D602" s="41">
        <f aca="true" t="shared" si="229" ref="D602:J602">D603</f>
        <v>46000</v>
      </c>
      <c r="E602" s="41">
        <f t="shared" si="229"/>
        <v>46000</v>
      </c>
      <c r="F602" s="41">
        <f t="shared" si="229"/>
        <v>46000</v>
      </c>
      <c r="G602" s="41">
        <f t="shared" si="229"/>
        <v>46000</v>
      </c>
      <c r="H602" s="41">
        <f t="shared" si="229"/>
        <v>46000</v>
      </c>
      <c r="I602" s="41">
        <f t="shared" si="229"/>
        <v>46000</v>
      </c>
      <c r="J602" s="41">
        <f t="shared" si="229"/>
        <v>46000</v>
      </c>
      <c r="K602" s="42"/>
    </row>
    <row r="603" spans="1:11" ht="15">
      <c r="A603" s="1">
        <v>571</v>
      </c>
      <c r="B603" s="24" t="s">
        <v>82</v>
      </c>
      <c r="C603" s="41">
        <f>SUM(D603:J603)</f>
        <v>322000</v>
      </c>
      <c r="D603" s="41">
        <v>46000</v>
      </c>
      <c r="E603" s="41">
        <v>46000</v>
      </c>
      <c r="F603" s="41">
        <v>46000</v>
      </c>
      <c r="G603" s="41">
        <v>46000</v>
      </c>
      <c r="H603" s="41">
        <v>46000</v>
      </c>
      <c r="I603" s="41">
        <v>46000</v>
      </c>
      <c r="J603" s="41">
        <v>46000</v>
      </c>
      <c r="K603" s="42" t="s">
        <v>40</v>
      </c>
    </row>
    <row r="604" spans="1:11" ht="15">
      <c r="A604" s="1">
        <v>572</v>
      </c>
      <c r="B604" s="44" t="s">
        <v>123</v>
      </c>
      <c r="C604" s="41"/>
      <c r="D604" s="41"/>
      <c r="E604" s="41"/>
      <c r="F604" s="41"/>
      <c r="G604" s="41"/>
      <c r="H604" s="41"/>
      <c r="I604" s="41"/>
      <c r="J604" s="41"/>
      <c r="K604" s="42"/>
    </row>
    <row r="605" spans="1:11" ht="45" customHeight="1">
      <c r="A605" s="1">
        <v>573</v>
      </c>
      <c r="B605" s="23" t="s">
        <v>84</v>
      </c>
      <c r="C605" s="41">
        <f>C606</f>
        <v>574000</v>
      </c>
      <c r="D605" s="41">
        <f aca="true" t="shared" si="230" ref="D605:J605">D606</f>
        <v>82000</v>
      </c>
      <c r="E605" s="41">
        <f t="shared" si="230"/>
        <v>82000</v>
      </c>
      <c r="F605" s="41">
        <f t="shared" si="230"/>
        <v>82000</v>
      </c>
      <c r="G605" s="41">
        <f t="shared" si="230"/>
        <v>82000</v>
      </c>
      <c r="H605" s="41">
        <f t="shared" si="230"/>
        <v>82000</v>
      </c>
      <c r="I605" s="41">
        <f t="shared" si="230"/>
        <v>82000</v>
      </c>
      <c r="J605" s="41">
        <f t="shared" si="230"/>
        <v>82000</v>
      </c>
      <c r="K605" s="42"/>
    </row>
    <row r="606" spans="1:11" ht="15">
      <c r="A606" s="1">
        <v>574</v>
      </c>
      <c r="B606" s="24" t="s">
        <v>82</v>
      </c>
      <c r="C606" s="41">
        <f>SUM(D606:J606)</f>
        <v>574000</v>
      </c>
      <c r="D606" s="41">
        <v>82000</v>
      </c>
      <c r="E606" s="41">
        <v>82000</v>
      </c>
      <c r="F606" s="41">
        <v>82000</v>
      </c>
      <c r="G606" s="41">
        <v>82000</v>
      </c>
      <c r="H606" s="41">
        <v>82000</v>
      </c>
      <c r="I606" s="41">
        <v>82000</v>
      </c>
      <c r="J606" s="41">
        <v>82000</v>
      </c>
      <c r="K606" s="42" t="s">
        <v>40</v>
      </c>
    </row>
    <row r="607" spans="1:11" ht="15">
      <c r="A607" s="1">
        <v>575</v>
      </c>
      <c r="B607" s="44" t="s">
        <v>124</v>
      </c>
      <c r="C607" s="41"/>
      <c r="D607" s="41"/>
      <c r="E607" s="41"/>
      <c r="F607" s="41"/>
      <c r="G607" s="41"/>
      <c r="H607" s="41"/>
      <c r="I607" s="41"/>
      <c r="J607" s="41"/>
      <c r="K607" s="42"/>
    </row>
    <row r="608" spans="1:11" ht="48.75" customHeight="1">
      <c r="A608" s="1">
        <v>576</v>
      </c>
      <c r="B608" s="23" t="s">
        <v>175</v>
      </c>
      <c r="C608" s="41">
        <f>C609</f>
        <v>2543150</v>
      </c>
      <c r="D608" s="41">
        <f aca="true" t="shared" si="231" ref="D608:J608">D609</f>
        <v>414500</v>
      </c>
      <c r="E608" s="41">
        <v>48650</v>
      </c>
      <c r="F608" s="41">
        <v>620000</v>
      </c>
      <c r="G608" s="41">
        <v>620000</v>
      </c>
      <c r="H608" s="41">
        <f t="shared" si="231"/>
        <v>272000</v>
      </c>
      <c r="I608" s="41">
        <f t="shared" si="231"/>
        <v>280000</v>
      </c>
      <c r="J608" s="41">
        <f t="shared" si="231"/>
        <v>288000</v>
      </c>
      <c r="K608" s="42"/>
    </row>
    <row r="609" spans="1:11" ht="15">
      <c r="A609" s="1">
        <v>577</v>
      </c>
      <c r="B609" s="24" t="s">
        <v>82</v>
      </c>
      <c r="C609" s="41">
        <f>D609+E609+F609+G609+H609+I609+J609</f>
        <v>2543150</v>
      </c>
      <c r="D609" s="41">
        <v>414500</v>
      </c>
      <c r="E609" s="41">
        <v>48650</v>
      </c>
      <c r="F609" s="41">
        <v>620000</v>
      </c>
      <c r="G609" s="41">
        <v>620000</v>
      </c>
      <c r="H609" s="41">
        <v>272000</v>
      </c>
      <c r="I609" s="41">
        <v>280000</v>
      </c>
      <c r="J609" s="41">
        <v>288000</v>
      </c>
      <c r="K609" s="42" t="s">
        <v>40</v>
      </c>
    </row>
    <row r="610" spans="1:11" ht="15">
      <c r="A610" s="1">
        <v>578</v>
      </c>
      <c r="B610" s="44" t="s">
        <v>141</v>
      </c>
      <c r="C610" s="41"/>
      <c r="D610" s="41"/>
      <c r="E610" s="41"/>
      <c r="F610" s="41"/>
      <c r="G610" s="41"/>
      <c r="H610" s="41"/>
      <c r="I610" s="41"/>
      <c r="J610" s="41"/>
      <c r="K610" s="42"/>
    </row>
    <row r="611" spans="1:11" ht="33.75" customHeight="1">
      <c r="A611" s="1">
        <v>579</v>
      </c>
      <c r="B611" s="24" t="s">
        <v>85</v>
      </c>
      <c r="C611" s="41">
        <f>C612</f>
        <v>20200</v>
      </c>
      <c r="D611" s="41">
        <f aca="true" t="shared" si="232" ref="D611:I611">D612</f>
        <v>20200</v>
      </c>
      <c r="E611" s="41">
        <f t="shared" si="232"/>
        <v>0</v>
      </c>
      <c r="F611" s="41">
        <f t="shared" si="232"/>
        <v>0</v>
      </c>
      <c r="G611" s="41">
        <f t="shared" si="232"/>
        <v>0</v>
      </c>
      <c r="H611" s="41">
        <f t="shared" si="232"/>
        <v>0</v>
      </c>
      <c r="I611" s="41">
        <f t="shared" si="232"/>
        <v>0</v>
      </c>
      <c r="J611" s="41">
        <v>0</v>
      </c>
      <c r="K611" s="42"/>
    </row>
    <row r="612" spans="1:11" ht="15">
      <c r="A612" s="1">
        <v>580</v>
      </c>
      <c r="B612" s="24" t="s">
        <v>82</v>
      </c>
      <c r="C612" s="41">
        <f>D612</f>
        <v>20200</v>
      </c>
      <c r="D612" s="41">
        <v>20200</v>
      </c>
      <c r="E612" s="41">
        <v>0</v>
      </c>
      <c r="F612" s="41">
        <v>0</v>
      </c>
      <c r="G612" s="41">
        <v>0</v>
      </c>
      <c r="H612" s="41">
        <v>0</v>
      </c>
      <c r="I612" s="41">
        <v>0</v>
      </c>
      <c r="J612" s="41">
        <v>0</v>
      </c>
      <c r="K612" s="42"/>
    </row>
    <row r="613" spans="1:11" ht="15">
      <c r="A613" s="1">
        <v>581</v>
      </c>
      <c r="B613" s="44" t="s">
        <v>142</v>
      </c>
      <c r="C613" s="41"/>
      <c r="D613" s="41"/>
      <c r="E613" s="41"/>
      <c r="F613" s="41"/>
      <c r="G613" s="41"/>
      <c r="H613" s="41"/>
      <c r="I613" s="41"/>
      <c r="J613" s="41"/>
      <c r="K613" s="42"/>
    </row>
    <row r="614" spans="1:11" ht="215.45" customHeight="1">
      <c r="A614" s="1">
        <v>582</v>
      </c>
      <c r="B614" s="23" t="s">
        <v>86</v>
      </c>
      <c r="C614" s="41">
        <f>C615</f>
        <v>194017000</v>
      </c>
      <c r="D614" s="41">
        <f aca="true" t="shared" si="233" ref="D614:J614">D615</f>
        <v>23474000</v>
      </c>
      <c r="E614" s="41">
        <v>24952000</v>
      </c>
      <c r="F614" s="41">
        <v>26450000</v>
      </c>
      <c r="G614" s="41">
        <v>27968000</v>
      </c>
      <c r="H614" s="41">
        <f t="shared" si="233"/>
        <v>29498000</v>
      </c>
      <c r="I614" s="41">
        <f t="shared" si="233"/>
        <v>30382000</v>
      </c>
      <c r="J614" s="41">
        <f t="shared" si="233"/>
        <v>31293000</v>
      </c>
      <c r="K614" s="42"/>
    </row>
    <row r="615" spans="1:11" ht="15">
      <c r="A615" s="1">
        <v>583</v>
      </c>
      <c r="B615" s="23" t="s">
        <v>81</v>
      </c>
      <c r="C615" s="41">
        <f>SUM(D615:J615)</f>
        <v>194017000</v>
      </c>
      <c r="D615" s="41">
        <v>23474000</v>
      </c>
      <c r="E615" s="41">
        <v>24952000</v>
      </c>
      <c r="F615" s="41">
        <v>26450000</v>
      </c>
      <c r="G615" s="41">
        <v>27968000</v>
      </c>
      <c r="H615" s="41">
        <v>29498000</v>
      </c>
      <c r="I615" s="41">
        <v>30382000</v>
      </c>
      <c r="J615" s="41">
        <v>31293000</v>
      </c>
      <c r="K615" s="42" t="s">
        <v>40</v>
      </c>
    </row>
    <row r="616" spans="1:11" ht="15">
      <c r="A616" s="1">
        <v>584</v>
      </c>
      <c r="B616" s="44" t="s">
        <v>143</v>
      </c>
      <c r="C616" s="41"/>
      <c r="D616" s="41"/>
      <c r="E616" s="41"/>
      <c r="F616" s="41"/>
      <c r="G616" s="41"/>
      <c r="H616" s="41"/>
      <c r="I616" s="41"/>
      <c r="J616" s="41"/>
      <c r="K616" s="42"/>
    </row>
    <row r="617" spans="1:11" ht="225.6" customHeight="1">
      <c r="A617" s="1">
        <v>585</v>
      </c>
      <c r="B617" s="23" t="s">
        <v>87</v>
      </c>
      <c r="C617" s="41">
        <f>C619</f>
        <v>309807000</v>
      </c>
      <c r="D617" s="41">
        <f aca="true" t="shared" si="234" ref="D617:J617">D619</f>
        <v>37360000</v>
      </c>
      <c r="E617" s="41">
        <f t="shared" si="234"/>
        <v>40472000</v>
      </c>
      <c r="F617" s="41">
        <f t="shared" si="234"/>
        <v>42979000</v>
      </c>
      <c r="G617" s="41">
        <f t="shared" si="234"/>
        <v>43520000</v>
      </c>
      <c r="H617" s="41">
        <f t="shared" si="234"/>
        <v>47066000</v>
      </c>
      <c r="I617" s="41">
        <f t="shared" si="234"/>
        <v>48478000</v>
      </c>
      <c r="J617" s="41">
        <f t="shared" si="234"/>
        <v>49932000</v>
      </c>
      <c r="K617" s="42"/>
    </row>
    <row r="618" spans="1:11" ht="15">
      <c r="A618" s="1">
        <v>586</v>
      </c>
      <c r="B618" s="24" t="s">
        <v>88</v>
      </c>
      <c r="C618" s="41"/>
      <c r="D618" s="41"/>
      <c r="E618" s="41"/>
      <c r="F618" s="41"/>
      <c r="G618" s="41"/>
      <c r="H618" s="41"/>
      <c r="I618" s="41"/>
      <c r="J618" s="41"/>
      <c r="K618" s="42"/>
    </row>
    <row r="619" spans="1:11" ht="15">
      <c r="A619" s="1">
        <v>587</v>
      </c>
      <c r="B619" s="23" t="s">
        <v>81</v>
      </c>
      <c r="C619" s="41">
        <f>SUM(D619:J619)</f>
        <v>309807000</v>
      </c>
      <c r="D619" s="41">
        <v>37360000</v>
      </c>
      <c r="E619" s="41">
        <v>40472000</v>
      </c>
      <c r="F619" s="41">
        <v>42979000</v>
      </c>
      <c r="G619" s="41">
        <v>43520000</v>
      </c>
      <c r="H619" s="41">
        <v>47066000</v>
      </c>
      <c r="I619" s="41">
        <v>48478000</v>
      </c>
      <c r="J619" s="41">
        <v>49932000</v>
      </c>
      <c r="K619" s="42" t="s">
        <v>40</v>
      </c>
    </row>
    <row r="620" spans="1:11" ht="15">
      <c r="A620" s="1">
        <v>588</v>
      </c>
      <c r="B620" s="44" t="s">
        <v>148</v>
      </c>
      <c r="C620" s="41"/>
      <c r="D620" s="41"/>
      <c r="E620" s="41"/>
      <c r="F620" s="41"/>
      <c r="G620" s="41"/>
      <c r="H620" s="41"/>
      <c r="I620" s="41"/>
      <c r="J620" s="41"/>
      <c r="K620" s="42"/>
    </row>
    <row r="621" spans="1:11" ht="206.45" customHeight="1">
      <c r="A621" s="1">
        <v>589</v>
      </c>
      <c r="B621" s="23" t="s">
        <v>176</v>
      </c>
      <c r="C621" s="41">
        <f>C622</f>
        <v>147520000</v>
      </c>
      <c r="D621" s="41">
        <f aca="true" t="shared" si="235" ref="D621:J621">D622</f>
        <v>18592000</v>
      </c>
      <c r="E621" s="41">
        <f t="shared" si="235"/>
        <v>21049000</v>
      </c>
      <c r="F621" s="41">
        <f t="shared" si="235"/>
        <v>21607000</v>
      </c>
      <c r="G621" s="41">
        <f t="shared" si="235"/>
        <v>22428000</v>
      </c>
      <c r="H621" s="41">
        <f t="shared" si="235"/>
        <v>20656000</v>
      </c>
      <c r="I621" s="41">
        <f t="shared" si="235"/>
        <v>21275000</v>
      </c>
      <c r="J621" s="41">
        <f t="shared" si="235"/>
        <v>21913000</v>
      </c>
      <c r="K621" s="42">
        <v>9</v>
      </c>
    </row>
    <row r="622" spans="1:11" ht="15">
      <c r="A622" s="1">
        <v>590</v>
      </c>
      <c r="B622" s="23" t="s">
        <v>80</v>
      </c>
      <c r="C622" s="41">
        <f>SUM(D622:J622)</f>
        <v>147520000</v>
      </c>
      <c r="D622" s="41">
        <v>18592000</v>
      </c>
      <c r="E622" s="41">
        <v>21049000</v>
      </c>
      <c r="F622" s="41">
        <v>21607000</v>
      </c>
      <c r="G622" s="41">
        <v>22428000</v>
      </c>
      <c r="H622" s="41">
        <v>20656000</v>
      </c>
      <c r="I622" s="41">
        <v>21275000</v>
      </c>
      <c r="J622" s="41">
        <v>21913000</v>
      </c>
      <c r="K622" s="42" t="s">
        <v>40</v>
      </c>
    </row>
    <row r="623" spans="1:11" ht="15">
      <c r="A623" s="1">
        <v>591</v>
      </c>
      <c r="B623" s="44" t="s">
        <v>149</v>
      </c>
      <c r="C623" s="41"/>
      <c r="D623" s="41"/>
      <c r="E623" s="41"/>
      <c r="F623" s="41"/>
      <c r="G623" s="41"/>
      <c r="H623" s="41"/>
      <c r="I623" s="41"/>
      <c r="J623" s="41"/>
      <c r="K623" s="42"/>
    </row>
    <row r="624" spans="1:11" ht="110.45" customHeight="1">
      <c r="A624" s="1">
        <v>592</v>
      </c>
      <c r="B624" s="23" t="s">
        <v>177</v>
      </c>
      <c r="C624" s="41">
        <f>C626</f>
        <v>250800</v>
      </c>
      <c r="D624" s="41">
        <f aca="true" t="shared" si="236" ref="D624:I624">D626</f>
        <v>229800</v>
      </c>
      <c r="E624" s="41">
        <f t="shared" si="236"/>
        <v>21000</v>
      </c>
      <c r="F624" s="41">
        <f t="shared" si="236"/>
        <v>0</v>
      </c>
      <c r="G624" s="41">
        <f t="shared" si="236"/>
        <v>0</v>
      </c>
      <c r="H624" s="41">
        <f t="shared" si="236"/>
        <v>0</v>
      </c>
      <c r="I624" s="41">
        <f t="shared" si="236"/>
        <v>0</v>
      </c>
      <c r="J624" s="41">
        <v>0</v>
      </c>
      <c r="K624" s="42" t="s">
        <v>54</v>
      </c>
    </row>
    <row r="625" spans="1:11" ht="15">
      <c r="A625" s="1">
        <v>593</v>
      </c>
      <c r="B625" s="23" t="s">
        <v>1</v>
      </c>
      <c r="C625" s="41">
        <v>0</v>
      </c>
      <c r="D625" s="41">
        <v>0</v>
      </c>
      <c r="E625" s="41">
        <v>0</v>
      </c>
      <c r="F625" s="41">
        <v>0</v>
      </c>
      <c r="G625" s="41">
        <v>0</v>
      </c>
      <c r="H625" s="41">
        <v>0</v>
      </c>
      <c r="I625" s="41">
        <v>0</v>
      </c>
      <c r="J625" s="41">
        <v>0</v>
      </c>
      <c r="K625" s="42" t="s">
        <v>14</v>
      </c>
    </row>
    <row r="626" spans="1:11" ht="15">
      <c r="A626" s="1">
        <v>594</v>
      </c>
      <c r="B626" s="23" t="s">
        <v>81</v>
      </c>
      <c r="C626" s="41">
        <f>D626+E626</f>
        <v>250800</v>
      </c>
      <c r="D626" s="41">
        <v>229800</v>
      </c>
      <c r="E626" s="41">
        <v>21000</v>
      </c>
      <c r="F626" s="41">
        <v>0</v>
      </c>
      <c r="G626" s="41">
        <v>0</v>
      </c>
      <c r="H626" s="41">
        <v>0</v>
      </c>
      <c r="I626" s="41">
        <v>0</v>
      </c>
      <c r="J626" s="41">
        <v>0</v>
      </c>
      <c r="K626" s="42" t="s">
        <v>54</v>
      </c>
    </row>
    <row r="627" spans="1:11" ht="15">
      <c r="A627" s="1">
        <v>595</v>
      </c>
      <c r="B627" s="23" t="s">
        <v>3</v>
      </c>
      <c r="C627" s="41">
        <v>0</v>
      </c>
      <c r="D627" s="41">
        <v>0</v>
      </c>
      <c r="E627" s="41">
        <v>0</v>
      </c>
      <c r="F627" s="41">
        <v>0</v>
      </c>
      <c r="G627" s="41">
        <v>0</v>
      </c>
      <c r="H627" s="41">
        <v>0</v>
      </c>
      <c r="I627" s="41">
        <v>0</v>
      </c>
      <c r="J627" s="41">
        <v>0</v>
      </c>
      <c r="K627" s="42" t="s">
        <v>14</v>
      </c>
    </row>
    <row r="628" spans="1:11" ht="15">
      <c r="A628" s="1">
        <v>596</v>
      </c>
      <c r="B628" s="44" t="s">
        <v>150</v>
      </c>
      <c r="C628" s="41"/>
      <c r="D628" s="41"/>
      <c r="E628" s="41"/>
      <c r="F628" s="41"/>
      <c r="G628" s="41"/>
      <c r="H628" s="41"/>
      <c r="I628" s="41"/>
      <c r="J628" s="41"/>
      <c r="K628" s="42"/>
    </row>
    <row r="629" spans="1:11" ht="95.25" customHeight="1">
      <c r="A629" s="1">
        <v>597</v>
      </c>
      <c r="B629" s="23" t="s">
        <v>89</v>
      </c>
      <c r="C629" s="41">
        <f>C632</f>
        <v>600000</v>
      </c>
      <c r="D629" s="41">
        <f aca="true" t="shared" si="237" ref="D629:J629">D632</f>
        <v>600000</v>
      </c>
      <c r="E629" s="41">
        <f t="shared" si="237"/>
        <v>0</v>
      </c>
      <c r="F629" s="41">
        <f t="shared" si="237"/>
        <v>0</v>
      </c>
      <c r="G629" s="41">
        <f t="shared" si="237"/>
        <v>0</v>
      </c>
      <c r="H629" s="41">
        <f t="shared" si="237"/>
        <v>0</v>
      </c>
      <c r="I629" s="41">
        <f t="shared" si="237"/>
        <v>0</v>
      </c>
      <c r="J629" s="41">
        <f t="shared" si="237"/>
        <v>0</v>
      </c>
      <c r="K629" s="42"/>
    </row>
    <row r="630" spans="1:11" ht="15">
      <c r="A630" s="1">
        <v>598</v>
      </c>
      <c r="B630" s="23" t="s">
        <v>1</v>
      </c>
      <c r="C630" s="41">
        <v>0</v>
      </c>
      <c r="D630" s="41">
        <v>0</v>
      </c>
      <c r="E630" s="41">
        <v>0</v>
      </c>
      <c r="F630" s="41">
        <v>0</v>
      </c>
      <c r="G630" s="41">
        <v>0</v>
      </c>
      <c r="H630" s="41">
        <v>0</v>
      </c>
      <c r="I630" s="41">
        <v>0</v>
      </c>
      <c r="J630" s="41">
        <v>0</v>
      </c>
      <c r="K630" s="42"/>
    </row>
    <row r="631" spans="1:11" ht="15">
      <c r="A631" s="1">
        <v>599</v>
      </c>
      <c r="B631" s="23" t="s">
        <v>81</v>
      </c>
      <c r="C631" s="41">
        <v>0</v>
      </c>
      <c r="D631" s="41">
        <v>0</v>
      </c>
      <c r="E631" s="41">
        <v>0</v>
      </c>
      <c r="F631" s="41">
        <v>0</v>
      </c>
      <c r="G631" s="41">
        <v>0</v>
      </c>
      <c r="H631" s="41">
        <v>0</v>
      </c>
      <c r="I631" s="41">
        <v>0</v>
      </c>
      <c r="J631" s="41">
        <v>0</v>
      </c>
      <c r="K631" s="42"/>
    </row>
    <row r="632" spans="1:11" ht="15">
      <c r="A632" s="1">
        <v>600</v>
      </c>
      <c r="B632" s="23" t="s">
        <v>3</v>
      </c>
      <c r="C632" s="41">
        <f>D632</f>
        <v>600000</v>
      </c>
      <c r="D632" s="41">
        <v>600000</v>
      </c>
      <c r="E632" s="41">
        <v>0</v>
      </c>
      <c r="F632" s="41">
        <v>0</v>
      </c>
      <c r="G632" s="41">
        <v>0</v>
      </c>
      <c r="H632" s="41">
        <v>0</v>
      </c>
      <c r="I632" s="41">
        <v>0</v>
      </c>
      <c r="J632" s="41">
        <v>0</v>
      </c>
      <c r="K632" s="42"/>
    </row>
    <row r="633" spans="1:11" ht="15">
      <c r="A633" s="1">
        <v>601</v>
      </c>
      <c r="B633" s="44" t="s">
        <v>151</v>
      </c>
      <c r="C633" s="41"/>
      <c r="D633" s="41"/>
      <c r="E633" s="41"/>
      <c r="F633" s="41"/>
      <c r="G633" s="41"/>
      <c r="H633" s="41"/>
      <c r="I633" s="41"/>
      <c r="J633" s="41"/>
      <c r="K633" s="42"/>
    </row>
    <row r="634" spans="1:11" ht="45">
      <c r="A634" s="1">
        <v>602</v>
      </c>
      <c r="B634" s="23" t="s">
        <v>319</v>
      </c>
      <c r="C634" s="41">
        <f>C635</f>
        <v>4054600</v>
      </c>
      <c r="D634" s="41">
        <f aca="true" t="shared" si="238" ref="D634:J634">D635</f>
        <v>1016400</v>
      </c>
      <c r="E634" s="41">
        <f t="shared" si="238"/>
        <v>1023000</v>
      </c>
      <c r="F634" s="41">
        <f t="shared" si="238"/>
        <v>1007600</v>
      </c>
      <c r="G634" s="41">
        <f t="shared" si="238"/>
        <v>1007600</v>
      </c>
      <c r="H634" s="41">
        <f t="shared" si="238"/>
        <v>0</v>
      </c>
      <c r="I634" s="41">
        <f t="shared" si="238"/>
        <v>0</v>
      </c>
      <c r="J634" s="41">
        <f t="shared" si="238"/>
        <v>0</v>
      </c>
      <c r="K634" s="42"/>
    </row>
    <row r="635" spans="1:11" ht="15">
      <c r="A635" s="1">
        <v>603</v>
      </c>
      <c r="B635" s="23" t="s">
        <v>3</v>
      </c>
      <c r="C635" s="41">
        <f>D635+E635+F635+G635</f>
        <v>4054600</v>
      </c>
      <c r="D635" s="41">
        <v>1016400</v>
      </c>
      <c r="E635" s="41">
        <v>1023000</v>
      </c>
      <c r="F635" s="41">
        <v>1007600</v>
      </c>
      <c r="G635" s="41">
        <v>1007600</v>
      </c>
      <c r="H635" s="41">
        <v>0</v>
      </c>
      <c r="I635" s="41">
        <v>0</v>
      </c>
      <c r="J635" s="41">
        <v>0</v>
      </c>
      <c r="K635" s="42"/>
    </row>
    <row r="636" spans="1:11" ht="15">
      <c r="A636" s="1">
        <v>604</v>
      </c>
      <c r="B636" s="44" t="s">
        <v>152</v>
      </c>
      <c r="C636" s="41"/>
      <c r="D636" s="41"/>
      <c r="E636" s="41"/>
      <c r="F636" s="41"/>
      <c r="G636" s="41"/>
      <c r="H636" s="41"/>
      <c r="I636" s="41"/>
      <c r="J636" s="41"/>
      <c r="K636" s="42"/>
    </row>
    <row r="637" spans="1:11" ht="45">
      <c r="A637" s="1">
        <v>605</v>
      </c>
      <c r="B637" s="23" t="s">
        <v>353</v>
      </c>
      <c r="C637" s="41">
        <f>C638</f>
        <v>90200</v>
      </c>
      <c r="D637" s="41">
        <f aca="true" t="shared" si="239" ref="D637:K637">D638</f>
        <v>0</v>
      </c>
      <c r="E637" s="41">
        <f t="shared" si="239"/>
        <v>90200</v>
      </c>
      <c r="F637" s="41">
        <f t="shared" si="239"/>
        <v>0</v>
      </c>
      <c r="G637" s="41">
        <f t="shared" si="239"/>
        <v>0</v>
      </c>
      <c r="H637" s="41">
        <f t="shared" si="239"/>
        <v>0</v>
      </c>
      <c r="I637" s="41">
        <f t="shared" si="239"/>
        <v>0</v>
      </c>
      <c r="J637" s="41">
        <f t="shared" si="239"/>
        <v>0</v>
      </c>
      <c r="K637" s="41">
        <f t="shared" si="239"/>
        <v>0</v>
      </c>
    </row>
    <row r="638" spans="1:11" ht="15">
      <c r="A638" s="1">
        <v>606</v>
      </c>
      <c r="B638" s="23" t="s">
        <v>3</v>
      </c>
      <c r="C638" s="41">
        <f>E638</f>
        <v>90200</v>
      </c>
      <c r="D638" s="41">
        <v>0</v>
      </c>
      <c r="E638" s="41">
        <v>90200</v>
      </c>
      <c r="F638" s="41">
        <v>0</v>
      </c>
      <c r="G638" s="41">
        <v>0</v>
      </c>
      <c r="H638" s="41">
        <v>0</v>
      </c>
      <c r="I638" s="41">
        <v>0</v>
      </c>
      <c r="J638" s="41"/>
      <c r="K638" s="42"/>
    </row>
    <row r="639" spans="1:11" ht="15">
      <c r="A639" s="1"/>
      <c r="B639" s="44" t="s">
        <v>153</v>
      </c>
      <c r="C639" s="41"/>
      <c r="D639" s="41"/>
      <c r="E639" s="41"/>
      <c r="F639" s="41"/>
      <c r="G639" s="41"/>
      <c r="H639" s="41"/>
      <c r="I639" s="41"/>
      <c r="J639" s="41"/>
      <c r="K639" s="42"/>
    </row>
    <row r="640" spans="1:11" ht="60">
      <c r="A640" s="1"/>
      <c r="B640" s="23" t="s">
        <v>359</v>
      </c>
      <c r="C640" s="41">
        <f>C641</f>
        <v>194310</v>
      </c>
      <c r="D640" s="41">
        <f aca="true" t="shared" si="240" ref="D640:J640">D641</f>
        <v>0</v>
      </c>
      <c r="E640" s="41">
        <f t="shared" si="240"/>
        <v>194310</v>
      </c>
      <c r="F640" s="41">
        <f t="shared" si="240"/>
        <v>0</v>
      </c>
      <c r="G640" s="41">
        <f t="shared" si="240"/>
        <v>0</v>
      </c>
      <c r="H640" s="41">
        <f t="shared" si="240"/>
        <v>0</v>
      </c>
      <c r="I640" s="41">
        <f t="shared" si="240"/>
        <v>0</v>
      </c>
      <c r="J640" s="41">
        <f t="shared" si="240"/>
        <v>0</v>
      </c>
      <c r="K640" s="42"/>
    </row>
    <row r="641" spans="1:11" ht="15">
      <c r="A641" s="1"/>
      <c r="B641" s="23" t="s">
        <v>3</v>
      </c>
      <c r="C641" s="41">
        <f>E641</f>
        <v>194310</v>
      </c>
      <c r="D641" s="41">
        <v>0</v>
      </c>
      <c r="E641" s="41">
        <v>194310</v>
      </c>
      <c r="F641" s="41">
        <v>0</v>
      </c>
      <c r="G641" s="41">
        <v>0</v>
      </c>
      <c r="H641" s="41">
        <v>0</v>
      </c>
      <c r="I641" s="41">
        <v>0</v>
      </c>
      <c r="J641" s="41">
        <v>0</v>
      </c>
      <c r="K641" s="42"/>
    </row>
    <row r="642" spans="1:11" ht="34.5" customHeight="1">
      <c r="A642" s="1">
        <v>607</v>
      </c>
      <c r="B642" s="74" t="s">
        <v>329</v>
      </c>
      <c r="C642" s="75"/>
      <c r="D642" s="75"/>
      <c r="E642" s="75"/>
      <c r="F642" s="75"/>
      <c r="G642" s="75"/>
      <c r="H642" s="75"/>
      <c r="I642" s="75"/>
      <c r="J642" s="75"/>
      <c r="K642" s="75"/>
    </row>
    <row r="643" spans="1:11" ht="28.5" customHeight="1">
      <c r="A643" s="1">
        <v>608</v>
      </c>
      <c r="B643" s="44" t="s">
        <v>159</v>
      </c>
      <c r="C643" s="41">
        <f>C644</f>
        <v>7334937</v>
      </c>
      <c r="D643" s="41">
        <f aca="true" t="shared" si="241" ref="D643:J643">D644</f>
        <v>7334937</v>
      </c>
      <c r="E643" s="41">
        <f t="shared" si="241"/>
        <v>0</v>
      </c>
      <c r="F643" s="41">
        <f t="shared" si="241"/>
        <v>0</v>
      </c>
      <c r="G643" s="41">
        <f t="shared" si="241"/>
        <v>0</v>
      </c>
      <c r="H643" s="41">
        <f t="shared" si="241"/>
        <v>0</v>
      </c>
      <c r="I643" s="41">
        <f t="shared" si="241"/>
        <v>0</v>
      </c>
      <c r="J643" s="41">
        <f t="shared" si="241"/>
        <v>0</v>
      </c>
      <c r="K643" s="42"/>
    </row>
    <row r="644" spans="1:11" ht="15">
      <c r="A644" s="1">
        <v>609</v>
      </c>
      <c r="B644" s="23" t="s">
        <v>81</v>
      </c>
      <c r="C644" s="41">
        <f>C648</f>
        <v>7334937</v>
      </c>
      <c r="D644" s="41">
        <f aca="true" t="shared" si="242" ref="D644:J644">D648</f>
        <v>7334937</v>
      </c>
      <c r="E644" s="41">
        <f t="shared" si="242"/>
        <v>0</v>
      </c>
      <c r="F644" s="41">
        <f t="shared" si="242"/>
        <v>0</v>
      </c>
      <c r="G644" s="41">
        <f t="shared" si="242"/>
        <v>0</v>
      </c>
      <c r="H644" s="41">
        <f t="shared" si="242"/>
        <v>0</v>
      </c>
      <c r="I644" s="41">
        <f t="shared" si="242"/>
        <v>0</v>
      </c>
      <c r="J644" s="41">
        <f t="shared" si="242"/>
        <v>0</v>
      </c>
      <c r="K644" s="42"/>
    </row>
    <row r="645" spans="1:11" ht="15">
      <c r="A645" s="1">
        <v>610</v>
      </c>
      <c r="B645" s="23" t="s">
        <v>82</v>
      </c>
      <c r="C645" s="41">
        <v>0</v>
      </c>
      <c r="D645" s="41">
        <v>0</v>
      </c>
      <c r="E645" s="41">
        <v>0</v>
      </c>
      <c r="F645" s="41">
        <v>0</v>
      </c>
      <c r="G645" s="41">
        <v>0</v>
      </c>
      <c r="H645" s="41">
        <v>0</v>
      </c>
      <c r="I645" s="41">
        <v>0</v>
      </c>
      <c r="J645" s="41">
        <v>0</v>
      </c>
      <c r="K645" s="42"/>
    </row>
    <row r="646" spans="1:11" ht="15">
      <c r="A646" s="1">
        <v>611</v>
      </c>
      <c r="B646" s="76" t="s">
        <v>50</v>
      </c>
      <c r="C646" s="82"/>
      <c r="D646" s="82"/>
      <c r="E646" s="82"/>
      <c r="F646" s="82"/>
      <c r="G646" s="82"/>
      <c r="H646" s="82"/>
      <c r="I646" s="82"/>
      <c r="J646" s="82"/>
      <c r="K646" s="82"/>
    </row>
    <row r="647" spans="1:11" ht="32.25" customHeight="1">
      <c r="A647" s="1">
        <v>612</v>
      </c>
      <c r="B647" s="24" t="s">
        <v>43</v>
      </c>
      <c r="C647" s="41">
        <f>C648</f>
        <v>7334937</v>
      </c>
      <c r="D647" s="41">
        <f aca="true" t="shared" si="243" ref="D647:J647">D648</f>
        <v>7334937</v>
      </c>
      <c r="E647" s="41">
        <f t="shared" si="243"/>
        <v>0</v>
      </c>
      <c r="F647" s="41">
        <f t="shared" si="243"/>
        <v>0</v>
      </c>
      <c r="G647" s="41">
        <f t="shared" si="243"/>
        <v>0</v>
      </c>
      <c r="H647" s="41">
        <f t="shared" si="243"/>
        <v>0</v>
      </c>
      <c r="I647" s="41">
        <f t="shared" si="243"/>
        <v>0</v>
      </c>
      <c r="J647" s="41">
        <f t="shared" si="243"/>
        <v>0</v>
      </c>
      <c r="K647" s="42"/>
    </row>
    <row r="648" spans="1:11" ht="15">
      <c r="A648" s="1">
        <v>613</v>
      </c>
      <c r="B648" s="23" t="s">
        <v>10</v>
      </c>
      <c r="C648" s="41">
        <f>C652</f>
        <v>7334937</v>
      </c>
      <c r="D648" s="41">
        <f>D652</f>
        <v>7334937</v>
      </c>
      <c r="E648" s="41">
        <f aca="true" t="shared" si="244" ref="E648:J648">E652+E656</f>
        <v>0</v>
      </c>
      <c r="F648" s="41">
        <f t="shared" si="244"/>
        <v>0</v>
      </c>
      <c r="G648" s="41">
        <f t="shared" si="244"/>
        <v>0</v>
      </c>
      <c r="H648" s="41">
        <f t="shared" si="244"/>
        <v>0</v>
      </c>
      <c r="I648" s="41">
        <f t="shared" si="244"/>
        <v>0</v>
      </c>
      <c r="J648" s="41">
        <f t="shared" si="244"/>
        <v>0</v>
      </c>
      <c r="K648" s="42"/>
    </row>
    <row r="649" spans="1:11" ht="15">
      <c r="A649" s="1">
        <v>614</v>
      </c>
      <c r="B649" s="23" t="s">
        <v>11</v>
      </c>
      <c r="C649" s="41">
        <v>0</v>
      </c>
      <c r="D649" s="41">
        <v>0</v>
      </c>
      <c r="E649" s="41">
        <v>0</v>
      </c>
      <c r="F649" s="41">
        <v>0</v>
      </c>
      <c r="G649" s="41">
        <v>0</v>
      </c>
      <c r="H649" s="41">
        <v>0</v>
      </c>
      <c r="I649" s="41">
        <v>0</v>
      </c>
      <c r="J649" s="41">
        <v>0</v>
      </c>
      <c r="K649" s="42"/>
    </row>
    <row r="650" spans="1:11" ht="15">
      <c r="A650" s="1">
        <v>615</v>
      </c>
      <c r="B650" s="76" t="s">
        <v>90</v>
      </c>
      <c r="C650" s="82"/>
      <c r="D650" s="82"/>
      <c r="E650" s="82"/>
      <c r="F650" s="82"/>
      <c r="G650" s="82"/>
      <c r="H650" s="82"/>
      <c r="I650" s="82"/>
      <c r="J650" s="82"/>
      <c r="K650" s="82"/>
    </row>
    <row r="651" spans="1:11" ht="49.5" customHeight="1">
      <c r="A651" s="1">
        <v>616</v>
      </c>
      <c r="B651" s="24" t="s">
        <v>178</v>
      </c>
      <c r="C651" s="41">
        <f>C652</f>
        <v>7334937</v>
      </c>
      <c r="D651" s="41">
        <f aca="true" t="shared" si="245" ref="D651:J651">D652</f>
        <v>7334937</v>
      </c>
      <c r="E651" s="41">
        <f t="shared" si="245"/>
        <v>0</v>
      </c>
      <c r="F651" s="41">
        <f t="shared" si="245"/>
        <v>0</v>
      </c>
      <c r="G651" s="41">
        <f t="shared" si="245"/>
        <v>0</v>
      </c>
      <c r="H651" s="41">
        <f t="shared" si="245"/>
        <v>0</v>
      </c>
      <c r="I651" s="41">
        <f t="shared" si="245"/>
        <v>0</v>
      </c>
      <c r="J651" s="41">
        <f t="shared" si="245"/>
        <v>0</v>
      </c>
      <c r="K651" s="42"/>
    </row>
    <row r="652" spans="1:11" ht="15">
      <c r="A652" s="1">
        <v>617</v>
      </c>
      <c r="B652" s="23" t="s">
        <v>10</v>
      </c>
      <c r="C652" s="41">
        <f>C656</f>
        <v>7334937</v>
      </c>
      <c r="D652" s="41">
        <f aca="true" t="shared" si="246" ref="D652:I652">D656</f>
        <v>7334937</v>
      </c>
      <c r="E652" s="41">
        <f t="shared" si="246"/>
        <v>0</v>
      </c>
      <c r="F652" s="41">
        <f t="shared" si="246"/>
        <v>0</v>
      </c>
      <c r="G652" s="41">
        <f t="shared" si="246"/>
        <v>0</v>
      </c>
      <c r="H652" s="41">
        <f t="shared" si="246"/>
        <v>0</v>
      </c>
      <c r="I652" s="41">
        <f t="shared" si="246"/>
        <v>0</v>
      </c>
      <c r="J652" s="41">
        <v>0</v>
      </c>
      <c r="K652" s="42"/>
    </row>
    <row r="653" spans="1:11" ht="15">
      <c r="A653" s="1">
        <v>618</v>
      </c>
      <c r="B653" s="23" t="s">
        <v>11</v>
      </c>
      <c r="C653" s="41">
        <v>0</v>
      </c>
      <c r="D653" s="41">
        <v>0</v>
      </c>
      <c r="E653" s="41">
        <v>0</v>
      </c>
      <c r="F653" s="41">
        <v>0</v>
      </c>
      <c r="G653" s="41">
        <v>0</v>
      </c>
      <c r="H653" s="41">
        <v>0</v>
      </c>
      <c r="I653" s="41">
        <v>0</v>
      </c>
      <c r="J653" s="41">
        <v>0</v>
      </c>
      <c r="K653" s="42"/>
    </row>
    <row r="654" spans="1:11" ht="15">
      <c r="A654" s="1">
        <v>619</v>
      </c>
      <c r="B654" s="44" t="s">
        <v>116</v>
      </c>
      <c r="C654" s="41"/>
      <c r="D654" s="41"/>
      <c r="E654" s="41"/>
      <c r="F654" s="41"/>
      <c r="G654" s="41"/>
      <c r="H654" s="41"/>
      <c r="I654" s="41"/>
      <c r="J654" s="41"/>
      <c r="K654" s="42"/>
    </row>
    <row r="655" spans="1:11" ht="51.75" customHeight="1">
      <c r="A655" s="1">
        <v>620</v>
      </c>
      <c r="B655" s="23" t="s">
        <v>91</v>
      </c>
      <c r="C655" s="41">
        <f>C656</f>
        <v>7334937</v>
      </c>
      <c r="D655" s="41">
        <f aca="true" t="shared" si="247" ref="D655:I655">D656</f>
        <v>7334937</v>
      </c>
      <c r="E655" s="41">
        <f t="shared" si="247"/>
        <v>0</v>
      </c>
      <c r="F655" s="41">
        <f t="shared" si="247"/>
        <v>0</v>
      </c>
      <c r="G655" s="41">
        <f t="shared" si="247"/>
        <v>0</v>
      </c>
      <c r="H655" s="41">
        <f t="shared" si="247"/>
        <v>0</v>
      </c>
      <c r="I655" s="41">
        <f t="shared" si="247"/>
        <v>0</v>
      </c>
      <c r="J655" s="41">
        <v>0</v>
      </c>
      <c r="K655" s="42"/>
    </row>
    <row r="656" spans="1:11" ht="15">
      <c r="A656" s="1">
        <v>621</v>
      </c>
      <c r="B656" s="23" t="s">
        <v>10</v>
      </c>
      <c r="C656" s="41">
        <f>D656</f>
        <v>7334937</v>
      </c>
      <c r="D656" s="41">
        <v>7334937</v>
      </c>
      <c r="E656" s="41">
        <v>0</v>
      </c>
      <c r="F656" s="41">
        <v>0</v>
      </c>
      <c r="G656" s="41">
        <v>0</v>
      </c>
      <c r="H656" s="41">
        <v>0</v>
      </c>
      <c r="I656" s="41">
        <v>0</v>
      </c>
      <c r="J656" s="41">
        <v>0</v>
      </c>
      <c r="K656" s="42"/>
    </row>
    <row r="657" spans="1:11" ht="15">
      <c r="A657" s="1">
        <v>622</v>
      </c>
      <c r="B657" s="23" t="s">
        <v>11</v>
      </c>
      <c r="C657" s="41">
        <v>0</v>
      </c>
      <c r="D657" s="41">
        <v>0</v>
      </c>
      <c r="E657" s="41">
        <v>0</v>
      </c>
      <c r="F657" s="41">
        <v>0</v>
      </c>
      <c r="G657" s="41">
        <v>0</v>
      </c>
      <c r="H657" s="41">
        <v>0</v>
      </c>
      <c r="I657" s="41">
        <v>0</v>
      </c>
      <c r="J657" s="41">
        <v>0</v>
      </c>
      <c r="K657" s="42"/>
    </row>
    <row r="658" spans="1:11" ht="15">
      <c r="A658" s="1">
        <v>623</v>
      </c>
      <c r="B658" s="74" t="s">
        <v>330</v>
      </c>
      <c r="C658" s="75"/>
      <c r="D658" s="75"/>
      <c r="E658" s="75"/>
      <c r="F658" s="75"/>
      <c r="G658" s="75"/>
      <c r="H658" s="75"/>
      <c r="I658" s="75"/>
      <c r="J658" s="75"/>
      <c r="K658" s="75"/>
    </row>
    <row r="659" spans="1:11" ht="28.5">
      <c r="A659" s="1">
        <v>624</v>
      </c>
      <c r="B659" s="44" t="s">
        <v>320</v>
      </c>
      <c r="C659" s="65">
        <f>C663+C665</f>
        <v>34611204</v>
      </c>
      <c r="D659" s="65">
        <f aca="true" t="shared" si="248" ref="D659:J659">D663+D665</f>
        <v>67982</v>
      </c>
      <c r="E659" s="65">
        <f t="shared" si="248"/>
        <v>11018800</v>
      </c>
      <c r="F659" s="65">
        <f t="shared" si="248"/>
        <v>11514646</v>
      </c>
      <c r="G659" s="65">
        <f t="shared" si="248"/>
        <v>12009776</v>
      </c>
      <c r="H659" s="65">
        <f t="shared" si="248"/>
        <v>0</v>
      </c>
      <c r="I659" s="65">
        <f t="shared" si="248"/>
        <v>0</v>
      </c>
      <c r="J659" s="65">
        <f t="shared" si="248"/>
        <v>0</v>
      </c>
      <c r="K659" s="67"/>
    </row>
    <row r="660" spans="1:11" ht="15">
      <c r="A660" s="1">
        <v>625</v>
      </c>
      <c r="B660" s="23" t="s">
        <v>3</v>
      </c>
      <c r="C660" s="65">
        <f>C663+C666</f>
        <v>34611204</v>
      </c>
      <c r="D660" s="65">
        <f aca="true" t="shared" si="249" ref="D660:J660">D663+D666</f>
        <v>67982</v>
      </c>
      <c r="E660" s="65">
        <f t="shared" si="249"/>
        <v>11018800</v>
      </c>
      <c r="F660" s="65">
        <f t="shared" si="249"/>
        <v>11514646</v>
      </c>
      <c r="G660" s="65">
        <f t="shared" si="249"/>
        <v>12009776</v>
      </c>
      <c r="H660" s="65">
        <f t="shared" si="249"/>
        <v>0</v>
      </c>
      <c r="I660" s="65">
        <f t="shared" si="249"/>
        <v>0</v>
      </c>
      <c r="J660" s="65">
        <f t="shared" si="249"/>
        <v>0</v>
      </c>
      <c r="K660" s="67"/>
    </row>
    <row r="661" spans="1:11" ht="15">
      <c r="A661" s="1">
        <v>626</v>
      </c>
      <c r="B661" s="44" t="s">
        <v>116</v>
      </c>
      <c r="C661" s="65"/>
      <c r="D661" s="65"/>
      <c r="E661" s="65"/>
      <c r="F661" s="65"/>
      <c r="G661" s="65"/>
      <c r="H661" s="65"/>
      <c r="I661" s="65"/>
      <c r="J661" s="65"/>
      <c r="K661" s="67"/>
    </row>
    <row r="662" spans="1:11" ht="15">
      <c r="A662" s="1">
        <v>627</v>
      </c>
      <c r="B662" s="23" t="s">
        <v>350</v>
      </c>
      <c r="C662" s="65">
        <f>C663</f>
        <v>1249225</v>
      </c>
      <c r="D662" s="65">
        <f aca="true" t="shared" si="250" ref="D662:I662">D663</f>
        <v>67982</v>
      </c>
      <c r="E662" s="65">
        <f t="shared" si="250"/>
        <v>376800</v>
      </c>
      <c r="F662" s="65">
        <f t="shared" si="250"/>
        <v>393756</v>
      </c>
      <c r="G662" s="65">
        <f t="shared" si="250"/>
        <v>410687</v>
      </c>
      <c r="H662" s="65">
        <f t="shared" si="250"/>
        <v>0</v>
      </c>
      <c r="I662" s="65">
        <f t="shared" si="250"/>
        <v>0</v>
      </c>
      <c r="J662" s="66">
        <v>0</v>
      </c>
      <c r="K662" s="67"/>
    </row>
    <row r="663" spans="1:11" ht="15">
      <c r="A663" s="1">
        <v>628</v>
      </c>
      <c r="B663" s="23" t="s">
        <v>82</v>
      </c>
      <c r="C663" s="65">
        <f>D663+E663+F663+G663</f>
        <v>1249225</v>
      </c>
      <c r="D663" s="65">
        <v>67982</v>
      </c>
      <c r="E663" s="66">
        <v>376800</v>
      </c>
      <c r="F663" s="66">
        <v>393756</v>
      </c>
      <c r="G663" s="66">
        <v>410687</v>
      </c>
      <c r="H663" s="66">
        <v>0</v>
      </c>
      <c r="I663" s="66">
        <v>0</v>
      </c>
      <c r="J663" s="66">
        <v>0</v>
      </c>
      <c r="K663" s="67"/>
    </row>
    <row r="664" spans="1:11" ht="15">
      <c r="A664" s="1">
        <v>629</v>
      </c>
      <c r="B664" s="70" t="s">
        <v>117</v>
      </c>
      <c r="C664" s="60"/>
      <c r="D664" s="60"/>
      <c r="E664" s="60"/>
      <c r="F664" s="60"/>
      <c r="G664" s="60"/>
      <c r="H664" s="60"/>
      <c r="I664" s="60"/>
      <c r="J664" s="60"/>
      <c r="K664" s="69"/>
    </row>
    <row r="665" spans="1:11" ht="45">
      <c r="A665" s="1">
        <v>630</v>
      </c>
      <c r="B665" s="23" t="s">
        <v>351</v>
      </c>
      <c r="C665" s="66">
        <f>C666</f>
        <v>33361979</v>
      </c>
      <c r="D665" s="66">
        <f aca="true" t="shared" si="251" ref="D665:J665">D666</f>
        <v>0</v>
      </c>
      <c r="E665" s="66">
        <f t="shared" si="251"/>
        <v>10642000</v>
      </c>
      <c r="F665" s="66">
        <f t="shared" si="251"/>
        <v>11120890</v>
      </c>
      <c r="G665" s="66">
        <f t="shared" si="251"/>
        <v>11599089</v>
      </c>
      <c r="H665" s="66">
        <f t="shared" si="251"/>
        <v>0</v>
      </c>
      <c r="I665" s="66">
        <f t="shared" si="251"/>
        <v>0</v>
      </c>
      <c r="J665" s="66">
        <f t="shared" si="251"/>
        <v>0</v>
      </c>
      <c r="K665" s="67"/>
    </row>
    <row r="666" spans="1:11" ht="15">
      <c r="A666" s="1">
        <v>631</v>
      </c>
      <c r="B666" s="23" t="s">
        <v>3</v>
      </c>
      <c r="C666" s="66">
        <f>D666+E666+F666+G666+H666+I666+J666</f>
        <v>33361979</v>
      </c>
      <c r="D666" s="66">
        <v>0</v>
      </c>
      <c r="E666" s="66">
        <v>10642000</v>
      </c>
      <c r="F666" s="66">
        <v>11120890</v>
      </c>
      <c r="G666" s="66">
        <v>11599089</v>
      </c>
      <c r="H666" s="66">
        <v>0</v>
      </c>
      <c r="I666" s="66">
        <v>0</v>
      </c>
      <c r="J666" s="66">
        <v>0</v>
      </c>
      <c r="K666" s="67"/>
    </row>
    <row r="667" spans="2:11" ht="15">
      <c r="B667" s="68"/>
      <c r="C667" s="60"/>
      <c r="D667" s="60"/>
      <c r="E667" s="60"/>
      <c r="F667" s="60"/>
      <c r="G667" s="60"/>
      <c r="H667" s="60"/>
      <c r="I667" s="60"/>
      <c r="J667" s="60"/>
      <c r="K667" s="69"/>
    </row>
    <row r="668" spans="2:11" ht="15">
      <c r="B668" s="68"/>
      <c r="C668" s="60"/>
      <c r="D668" s="60"/>
      <c r="E668" s="60"/>
      <c r="F668" s="60"/>
      <c r="G668" s="60"/>
      <c r="H668" s="60"/>
      <c r="I668" s="60"/>
      <c r="J668" s="60"/>
      <c r="K668" s="69"/>
    </row>
    <row r="669" spans="2:11" ht="15">
      <c r="B669" s="68"/>
      <c r="C669" s="60"/>
      <c r="D669" s="60"/>
      <c r="E669" s="60"/>
      <c r="F669" s="60"/>
      <c r="G669" s="60"/>
      <c r="H669" s="60"/>
      <c r="I669" s="60"/>
      <c r="J669" s="60"/>
      <c r="K669" s="69"/>
    </row>
    <row r="670" spans="2:11" ht="15">
      <c r="B670" s="68"/>
      <c r="C670" s="60"/>
      <c r="D670" s="60"/>
      <c r="E670" s="60"/>
      <c r="F670" s="60"/>
      <c r="G670" s="60"/>
      <c r="H670" s="60"/>
      <c r="I670" s="60"/>
      <c r="J670" s="60"/>
      <c r="K670" s="69"/>
    </row>
    <row r="671" spans="2:11" ht="15">
      <c r="B671" s="68"/>
      <c r="C671" s="60"/>
      <c r="D671" s="60"/>
      <c r="E671" s="60"/>
      <c r="F671" s="60"/>
      <c r="G671" s="60"/>
      <c r="H671" s="60"/>
      <c r="I671" s="60"/>
      <c r="J671" s="60"/>
      <c r="K671" s="69"/>
    </row>
    <row r="672" spans="2:11" ht="15">
      <c r="B672" s="68"/>
      <c r="C672" s="60"/>
      <c r="D672" s="60"/>
      <c r="E672" s="60"/>
      <c r="F672" s="60"/>
      <c r="G672" s="60"/>
      <c r="H672" s="60"/>
      <c r="I672" s="60"/>
      <c r="J672" s="60"/>
      <c r="K672" s="69"/>
    </row>
    <row r="673" spans="2:11" ht="15">
      <c r="B673" s="68"/>
      <c r="C673" s="60"/>
      <c r="D673" s="60"/>
      <c r="E673" s="60"/>
      <c r="F673" s="60"/>
      <c r="G673" s="60"/>
      <c r="H673" s="60"/>
      <c r="I673" s="60"/>
      <c r="J673" s="60"/>
      <c r="K673" s="69"/>
    </row>
    <row r="674" spans="2:11" ht="15">
      <c r="B674" s="68"/>
      <c r="C674" s="60"/>
      <c r="D674" s="60"/>
      <c r="E674" s="60"/>
      <c r="F674" s="60"/>
      <c r="G674" s="60"/>
      <c r="H674" s="60"/>
      <c r="I674" s="60"/>
      <c r="J674" s="60"/>
      <c r="K674" s="69"/>
    </row>
    <row r="675" spans="2:11" ht="15">
      <c r="B675" s="68"/>
      <c r="C675" s="60"/>
      <c r="D675" s="60"/>
      <c r="E675" s="60"/>
      <c r="F675" s="60"/>
      <c r="G675" s="60"/>
      <c r="H675" s="60"/>
      <c r="I675" s="60"/>
      <c r="J675" s="60"/>
      <c r="K675" s="69"/>
    </row>
    <row r="676" spans="2:11" ht="15">
      <c r="B676" s="68"/>
      <c r="C676" s="60"/>
      <c r="D676" s="60"/>
      <c r="E676" s="60"/>
      <c r="F676" s="60"/>
      <c r="G676" s="60"/>
      <c r="H676" s="60"/>
      <c r="I676" s="60"/>
      <c r="J676" s="60"/>
      <c r="K676" s="69"/>
    </row>
    <row r="677" spans="2:11" ht="15">
      <c r="B677" s="68"/>
      <c r="C677" s="60"/>
      <c r="D677" s="60"/>
      <c r="E677" s="60"/>
      <c r="F677" s="60"/>
      <c r="G677" s="60"/>
      <c r="H677" s="60"/>
      <c r="I677" s="60"/>
      <c r="J677" s="60"/>
      <c r="K677" s="69"/>
    </row>
    <row r="678" spans="2:11" ht="15">
      <c r="B678" s="68"/>
      <c r="C678" s="60"/>
      <c r="D678" s="60"/>
      <c r="E678" s="60"/>
      <c r="F678" s="60"/>
      <c r="G678" s="60"/>
      <c r="H678" s="60"/>
      <c r="I678" s="60"/>
      <c r="J678" s="60"/>
      <c r="K678" s="69"/>
    </row>
    <row r="679" spans="2:11" ht="15">
      <c r="B679" s="68"/>
      <c r="C679" s="60"/>
      <c r="D679" s="60"/>
      <c r="E679" s="60"/>
      <c r="F679" s="60"/>
      <c r="G679" s="60"/>
      <c r="H679" s="60"/>
      <c r="I679" s="60"/>
      <c r="J679" s="60"/>
      <c r="K679" s="69"/>
    </row>
    <row r="680" spans="2:11" ht="15">
      <c r="B680" s="68"/>
      <c r="C680" s="60"/>
      <c r="D680" s="60"/>
      <c r="E680" s="60"/>
      <c r="F680" s="60"/>
      <c r="G680" s="60"/>
      <c r="H680" s="60"/>
      <c r="I680" s="60"/>
      <c r="J680" s="60"/>
      <c r="K680" s="69"/>
    </row>
    <row r="681" spans="2:11" ht="15">
      <c r="B681" s="68"/>
      <c r="C681" s="60"/>
      <c r="D681" s="60"/>
      <c r="E681" s="60"/>
      <c r="F681" s="60"/>
      <c r="G681" s="60"/>
      <c r="H681" s="60"/>
      <c r="I681" s="60"/>
      <c r="J681" s="60"/>
      <c r="K681" s="69"/>
    </row>
    <row r="682" spans="2:11" ht="15">
      <c r="B682" s="68"/>
      <c r="C682" s="60"/>
      <c r="D682" s="60"/>
      <c r="E682" s="60"/>
      <c r="F682" s="60"/>
      <c r="G682" s="60"/>
      <c r="H682" s="60"/>
      <c r="I682" s="60"/>
      <c r="J682" s="60"/>
      <c r="K682" s="69"/>
    </row>
    <row r="683" spans="2:11" ht="15">
      <c r="B683" s="68"/>
      <c r="C683" s="60"/>
      <c r="D683" s="60"/>
      <c r="E683" s="60"/>
      <c r="F683" s="60"/>
      <c r="G683" s="60"/>
      <c r="H683" s="60"/>
      <c r="I683" s="60"/>
      <c r="J683" s="60"/>
      <c r="K683" s="69"/>
    </row>
    <row r="684" spans="2:11" ht="15">
      <c r="B684" s="68"/>
      <c r="C684" s="60"/>
      <c r="D684" s="60"/>
      <c r="E684" s="60"/>
      <c r="F684" s="60"/>
      <c r="G684" s="60"/>
      <c r="H684" s="60"/>
      <c r="I684" s="60"/>
      <c r="J684" s="60"/>
      <c r="K684" s="69"/>
    </row>
    <row r="685" spans="2:11" ht="15">
      <c r="B685" s="68"/>
      <c r="C685" s="60"/>
      <c r="D685" s="60"/>
      <c r="E685" s="60"/>
      <c r="F685" s="60"/>
      <c r="G685" s="60"/>
      <c r="H685" s="60"/>
      <c r="I685" s="60"/>
      <c r="J685" s="60"/>
      <c r="K685" s="69"/>
    </row>
    <row r="686" spans="2:11" ht="15">
      <c r="B686" s="68"/>
      <c r="C686" s="60"/>
      <c r="D686" s="60"/>
      <c r="E686" s="60"/>
      <c r="F686" s="60"/>
      <c r="G686" s="60"/>
      <c r="H686" s="60"/>
      <c r="I686" s="60"/>
      <c r="J686" s="60"/>
      <c r="K686" s="69"/>
    </row>
    <row r="687" spans="2:11" ht="15">
      <c r="B687" s="68"/>
      <c r="C687" s="60"/>
      <c r="D687" s="60"/>
      <c r="E687" s="60"/>
      <c r="F687" s="60"/>
      <c r="G687" s="60"/>
      <c r="H687" s="60"/>
      <c r="I687" s="60"/>
      <c r="J687" s="60"/>
      <c r="K687" s="69"/>
    </row>
    <row r="688" spans="2:11" ht="15">
      <c r="B688" s="68"/>
      <c r="C688" s="60"/>
      <c r="D688" s="60"/>
      <c r="E688" s="60"/>
      <c r="F688" s="60"/>
      <c r="G688" s="60"/>
      <c r="H688" s="60"/>
      <c r="I688" s="60"/>
      <c r="J688" s="60"/>
      <c r="K688" s="69"/>
    </row>
  </sheetData>
  <mergeCells count="44">
    <mergeCell ref="A7:K7"/>
    <mergeCell ref="B268:K268"/>
    <mergeCell ref="B286:K286"/>
    <mergeCell ref="B95:K95"/>
    <mergeCell ref="B98:K98"/>
    <mergeCell ref="B119:K119"/>
    <mergeCell ref="B158:K158"/>
    <mergeCell ref="B26:K26"/>
    <mergeCell ref="B45:K45"/>
    <mergeCell ref="B68:K68"/>
    <mergeCell ref="B71:K71"/>
    <mergeCell ref="B86:K86"/>
    <mergeCell ref="B30:K30"/>
    <mergeCell ref="B122:K122"/>
    <mergeCell ref="C8:J8"/>
    <mergeCell ref="B89:K89"/>
    <mergeCell ref="B134:K134"/>
    <mergeCell ref="B140:K140"/>
    <mergeCell ref="B317:K317"/>
    <mergeCell ref="B442:K442"/>
    <mergeCell ref="B291:K291"/>
    <mergeCell ref="B163:K163"/>
    <mergeCell ref="B217:K217"/>
    <mergeCell ref="B237:K237"/>
    <mergeCell ref="B262:K262"/>
    <mergeCell ref="B222:K222"/>
    <mergeCell ref="B227:K227"/>
    <mergeCell ref="B427:K427"/>
    <mergeCell ref="B658:K658"/>
    <mergeCell ref="B340:K340"/>
    <mergeCell ref="B321:K321"/>
    <mergeCell ref="B350:K350"/>
    <mergeCell ref="B345:K345"/>
    <mergeCell ref="B392:K392"/>
    <mergeCell ref="B396:K396"/>
    <mergeCell ref="B650:K650"/>
    <mergeCell ref="B646:K646"/>
    <mergeCell ref="B642:K642"/>
    <mergeCell ref="B587:K587"/>
    <mergeCell ref="B400:K400"/>
    <mergeCell ref="B547:K547"/>
    <mergeCell ref="B435:K435"/>
    <mergeCell ref="B436:K436"/>
    <mergeCell ref="B542:K5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5" r:id="rId1"/>
  <ignoredErrors>
    <ignoredError sqref="C256 C363 C368 C374 C434 C377:C378" formulaRange="1"/>
    <ignoredError sqref="G589 E446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96"/>
  <sheetViews>
    <sheetView workbookViewId="0" topLeftCell="A1">
      <selection activeCell="M5" sqref="M5"/>
    </sheetView>
  </sheetViews>
  <sheetFormatPr defaultColWidth="9.140625" defaultRowHeight="15"/>
  <cols>
    <col min="2" max="2" width="22.8515625" style="0" customWidth="1"/>
    <col min="10" max="10" width="13.00390625" style="0" customWidth="1"/>
    <col min="11" max="11" width="32.57421875" style="0" customWidth="1"/>
    <col min="12" max="12" width="0.13671875" style="0" customWidth="1"/>
  </cols>
  <sheetData>
    <row r="2" spans="1:12" ht="36" customHeight="1">
      <c r="A2" s="99" t="s">
        <v>186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6.25" customHeight="1">
      <c r="A3" s="9"/>
      <c r="B3" s="10"/>
      <c r="C3" s="10"/>
      <c r="D3" s="10"/>
      <c r="E3" s="10"/>
      <c r="F3" s="10"/>
      <c r="G3" s="10"/>
      <c r="H3" s="100" t="s">
        <v>187</v>
      </c>
      <c r="I3" s="100"/>
      <c r="J3" s="100"/>
      <c r="K3" s="100"/>
      <c r="L3" s="100"/>
    </row>
    <row r="4" spans="1:12" ht="18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.75">
      <c r="A5" s="103" t="s">
        <v>188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1" ht="15">
      <c r="A6" s="101" t="s">
        <v>189</v>
      </c>
      <c r="B6" s="102" t="s">
        <v>92</v>
      </c>
      <c r="C6" s="102" t="s">
        <v>190</v>
      </c>
      <c r="D6" s="102"/>
      <c r="E6" s="102"/>
      <c r="F6" s="102"/>
      <c r="G6" s="102"/>
      <c r="H6" s="102"/>
      <c r="I6" s="102"/>
      <c r="J6" s="102"/>
      <c r="K6" s="102" t="s">
        <v>191</v>
      </c>
    </row>
    <row r="7" spans="1:11" ht="1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5">
      <c r="A12" s="101"/>
      <c r="B12" s="102"/>
      <c r="C12" s="11" t="s">
        <v>0</v>
      </c>
      <c r="D12" s="11" t="s">
        <v>192</v>
      </c>
      <c r="E12" s="11" t="s">
        <v>193</v>
      </c>
      <c r="F12" s="11" t="s">
        <v>194</v>
      </c>
      <c r="G12" s="11" t="s">
        <v>195</v>
      </c>
      <c r="H12" s="11" t="s">
        <v>196</v>
      </c>
      <c r="I12" s="11" t="s">
        <v>197</v>
      </c>
      <c r="J12" s="11" t="s">
        <v>198</v>
      </c>
      <c r="K12" s="102"/>
    </row>
    <row r="13" spans="1:11" ht="15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5">
      <c r="A14" s="12">
        <v>1</v>
      </c>
      <c r="B14" s="98" t="s">
        <v>213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38.25" customHeight="1">
      <c r="A15" s="12">
        <v>2</v>
      </c>
      <c r="B15" s="14" t="s">
        <v>28</v>
      </c>
      <c r="C15" s="15">
        <f>SUM(C16:C18)</f>
        <v>44276.5414</v>
      </c>
      <c r="D15" s="15">
        <f>SUM(D16:D18)</f>
        <v>39523.2954</v>
      </c>
      <c r="E15" s="15">
        <f aca="true" t="shared" si="0" ref="E15:J15">SUM(E16:E18)</f>
        <v>1883.246</v>
      </c>
      <c r="F15" s="15">
        <f t="shared" si="0"/>
        <v>70</v>
      </c>
      <c r="G15" s="15">
        <f t="shared" si="0"/>
        <v>700</v>
      </c>
      <c r="H15" s="15">
        <f t="shared" si="0"/>
        <v>700</v>
      </c>
      <c r="I15" s="15">
        <f t="shared" si="0"/>
        <v>700</v>
      </c>
      <c r="J15" s="15">
        <f t="shared" si="0"/>
        <v>700</v>
      </c>
      <c r="K15" s="16" t="s">
        <v>47</v>
      </c>
    </row>
    <row r="16" spans="1:11" ht="29.25" customHeight="1">
      <c r="A16" s="12" t="s">
        <v>214</v>
      </c>
      <c r="B16" s="14" t="s">
        <v>26</v>
      </c>
      <c r="C16" s="15">
        <f>SUM(D16:J16)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6" t="s">
        <v>7</v>
      </c>
    </row>
    <row r="17" spans="1:11" ht="23.25">
      <c r="A17" s="12" t="s">
        <v>215</v>
      </c>
      <c r="B17" s="14" t="s">
        <v>10</v>
      </c>
      <c r="C17" s="15">
        <f>SUM(D17:J17)</f>
        <v>31585.3414</v>
      </c>
      <c r="D17" s="17">
        <f aca="true" t="shared" si="1" ref="D17:J18">D23</f>
        <v>29065.3414</v>
      </c>
      <c r="E17" s="17">
        <f t="shared" si="1"/>
        <v>0</v>
      </c>
      <c r="F17" s="17">
        <f t="shared" si="1"/>
        <v>0</v>
      </c>
      <c r="G17" s="17">
        <f t="shared" si="1"/>
        <v>630</v>
      </c>
      <c r="H17" s="17">
        <f t="shared" si="1"/>
        <v>630</v>
      </c>
      <c r="I17" s="17">
        <f t="shared" si="1"/>
        <v>630</v>
      </c>
      <c r="J17" s="17">
        <f t="shared" si="1"/>
        <v>630</v>
      </c>
      <c r="K17" s="16" t="s">
        <v>47</v>
      </c>
    </row>
    <row r="18" spans="1:11" ht="23.25">
      <c r="A18" s="12" t="s">
        <v>216</v>
      </c>
      <c r="B18" s="14" t="s">
        <v>11</v>
      </c>
      <c r="C18" s="15">
        <f>C24</f>
        <v>12691.2</v>
      </c>
      <c r="D18" s="17">
        <f t="shared" si="1"/>
        <v>10457.954</v>
      </c>
      <c r="E18" s="17">
        <f t="shared" si="1"/>
        <v>1883.246</v>
      </c>
      <c r="F18" s="17">
        <f t="shared" si="1"/>
        <v>70</v>
      </c>
      <c r="G18" s="17">
        <f t="shared" si="1"/>
        <v>70</v>
      </c>
      <c r="H18" s="17">
        <f t="shared" si="1"/>
        <v>70</v>
      </c>
      <c r="I18" s="17">
        <f t="shared" si="1"/>
        <v>70</v>
      </c>
      <c r="J18" s="17">
        <f t="shared" si="1"/>
        <v>70</v>
      </c>
      <c r="K18" s="16" t="s">
        <v>47</v>
      </c>
    </row>
    <row r="19" spans="1:11" ht="20.25" customHeight="1">
      <c r="A19" s="12" t="s">
        <v>217</v>
      </c>
      <c r="B19" s="14" t="s">
        <v>27</v>
      </c>
      <c r="C19" s="15"/>
      <c r="D19" s="15"/>
      <c r="E19" s="15"/>
      <c r="F19" s="15"/>
      <c r="G19" s="15"/>
      <c r="H19" s="15"/>
      <c r="I19" s="15"/>
      <c r="J19" s="15"/>
      <c r="K19" s="11" t="s">
        <v>7</v>
      </c>
    </row>
    <row r="20" spans="1:11" ht="15">
      <c r="A20" s="12" t="s">
        <v>218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42" customHeight="1">
      <c r="A21" s="12" t="s">
        <v>219</v>
      </c>
      <c r="B21" s="14" t="s">
        <v>43</v>
      </c>
      <c r="C21" s="15">
        <f>SUM(C22:C24)</f>
        <v>44276.5414</v>
      </c>
      <c r="D21" s="15">
        <f>SUM(D22:D24)</f>
        <v>39523.2954</v>
      </c>
      <c r="E21" s="15">
        <f aca="true" t="shared" si="2" ref="E21:J21">SUM(E22:E24)</f>
        <v>1883.246</v>
      </c>
      <c r="F21" s="15">
        <f t="shared" si="2"/>
        <v>70</v>
      </c>
      <c r="G21" s="15">
        <f t="shared" si="2"/>
        <v>700</v>
      </c>
      <c r="H21" s="15">
        <f t="shared" si="2"/>
        <v>700</v>
      </c>
      <c r="I21" s="15">
        <f t="shared" si="2"/>
        <v>700</v>
      </c>
      <c r="J21" s="15">
        <f t="shared" si="2"/>
        <v>700</v>
      </c>
      <c r="K21" s="16" t="s">
        <v>47</v>
      </c>
    </row>
    <row r="22" spans="1:11" ht="21.75" customHeight="1">
      <c r="A22" s="12" t="s">
        <v>220</v>
      </c>
      <c r="B22" s="14" t="s">
        <v>26</v>
      </c>
      <c r="C22" s="15">
        <f>SUM(D22:J22)</f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6" t="s">
        <v>7</v>
      </c>
    </row>
    <row r="23" spans="1:11" ht="30.75" customHeight="1">
      <c r="A23" s="12" t="s">
        <v>221</v>
      </c>
      <c r="B23" s="14" t="s">
        <v>10</v>
      </c>
      <c r="C23" s="15">
        <f>SUM(D23:J23)</f>
        <v>31585.3414</v>
      </c>
      <c r="D23" s="17">
        <f aca="true" t="shared" si="3" ref="D23:J24">D29</f>
        <v>29065.3414</v>
      </c>
      <c r="E23" s="17">
        <f t="shared" si="3"/>
        <v>0</v>
      </c>
      <c r="F23" s="17">
        <f t="shared" si="3"/>
        <v>0</v>
      </c>
      <c r="G23" s="17">
        <f t="shared" si="3"/>
        <v>630</v>
      </c>
      <c r="H23" s="17">
        <f t="shared" si="3"/>
        <v>630</v>
      </c>
      <c r="I23" s="17">
        <f t="shared" si="3"/>
        <v>630</v>
      </c>
      <c r="J23" s="17">
        <f t="shared" si="3"/>
        <v>630</v>
      </c>
      <c r="K23" s="16" t="s">
        <v>47</v>
      </c>
    </row>
    <row r="24" spans="1:11" ht="23.25">
      <c r="A24" s="12" t="s">
        <v>222</v>
      </c>
      <c r="B24" s="14" t="s">
        <v>11</v>
      </c>
      <c r="C24" s="15">
        <f>SUM(D24:J24)</f>
        <v>12691.2</v>
      </c>
      <c r="D24" s="17">
        <f>D30</f>
        <v>10457.954</v>
      </c>
      <c r="E24" s="17">
        <f t="shared" si="3"/>
        <v>1883.246</v>
      </c>
      <c r="F24" s="17">
        <f t="shared" si="3"/>
        <v>70</v>
      </c>
      <c r="G24" s="17">
        <f t="shared" si="3"/>
        <v>70</v>
      </c>
      <c r="H24" s="17">
        <f t="shared" si="3"/>
        <v>70</v>
      </c>
      <c r="I24" s="17">
        <f t="shared" si="3"/>
        <v>70</v>
      </c>
      <c r="J24" s="17">
        <f t="shared" si="3"/>
        <v>70</v>
      </c>
      <c r="K24" s="16" t="s">
        <v>47</v>
      </c>
    </row>
    <row r="25" spans="1:11" ht="22.5" customHeight="1">
      <c r="A25" s="12" t="s">
        <v>223</v>
      </c>
      <c r="B25" s="14" t="s">
        <v>27</v>
      </c>
      <c r="C25" s="11"/>
      <c r="D25" s="19"/>
      <c r="E25" s="19"/>
      <c r="F25" s="19"/>
      <c r="G25" s="19"/>
      <c r="H25" s="19"/>
      <c r="I25" s="19"/>
      <c r="J25" s="19"/>
      <c r="K25" s="11" t="s">
        <v>7</v>
      </c>
    </row>
    <row r="26" spans="1:11" ht="15">
      <c r="A26" s="12" t="s">
        <v>224</v>
      </c>
      <c r="B26" s="98" t="s">
        <v>44</v>
      </c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58.5" customHeight="1">
      <c r="A27" s="12" t="s">
        <v>225</v>
      </c>
      <c r="B27" s="22" t="s">
        <v>300</v>
      </c>
      <c r="C27" s="15">
        <f>SUM(C28:C30)</f>
        <v>44276.5414</v>
      </c>
      <c r="D27" s="15">
        <f aca="true" t="shared" si="4" ref="D27:J30">D32+D37+D42+D47+D52+D57+D62+D67+D72+D77+D82+D87+D92</f>
        <v>39523.2954</v>
      </c>
      <c r="E27" s="15">
        <f t="shared" si="4"/>
        <v>1883.246</v>
      </c>
      <c r="F27" s="15">
        <f t="shared" si="4"/>
        <v>70</v>
      </c>
      <c r="G27" s="15">
        <f t="shared" si="4"/>
        <v>700</v>
      </c>
      <c r="H27" s="15">
        <f t="shared" si="4"/>
        <v>700</v>
      </c>
      <c r="I27" s="15">
        <f t="shared" si="4"/>
        <v>700</v>
      </c>
      <c r="J27" s="15">
        <f t="shared" si="4"/>
        <v>700</v>
      </c>
      <c r="K27" s="16" t="s">
        <v>47</v>
      </c>
    </row>
    <row r="28" spans="1:11" ht="15">
      <c r="A28" s="12" t="s">
        <v>226</v>
      </c>
      <c r="B28" s="14" t="s">
        <v>26</v>
      </c>
      <c r="C28" s="15">
        <f>SUM(D28:J28)</f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6" t="s">
        <v>7</v>
      </c>
    </row>
    <row r="29" spans="1:11" ht="23.25">
      <c r="A29" s="12" t="s">
        <v>227</v>
      </c>
      <c r="B29" s="14" t="s">
        <v>10</v>
      </c>
      <c r="C29" s="15">
        <f>SUM(D29:J29)</f>
        <v>31585.3414</v>
      </c>
      <c r="D29" s="15">
        <f t="shared" si="4"/>
        <v>29065.3414</v>
      </c>
      <c r="E29" s="15">
        <f t="shared" si="4"/>
        <v>0</v>
      </c>
      <c r="F29" s="15">
        <f t="shared" si="4"/>
        <v>0</v>
      </c>
      <c r="G29" s="15">
        <f t="shared" si="4"/>
        <v>630</v>
      </c>
      <c r="H29" s="15">
        <f t="shared" si="4"/>
        <v>630</v>
      </c>
      <c r="I29" s="15">
        <f t="shared" si="4"/>
        <v>630</v>
      </c>
      <c r="J29" s="15">
        <f t="shared" si="4"/>
        <v>630</v>
      </c>
      <c r="K29" s="16" t="s">
        <v>47</v>
      </c>
    </row>
    <row r="30" spans="1:11" ht="23.25">
      <c r="A30" s="12" t="s">
        <v>228</v>
      </c>
      <c r="B30" s="14" t="s">
        <v>11</v>
      </c>
      <c r="C30" s="15">
        <f>SUM(D30:J30)</f>
        <v>12691.2</v>
      </c>
      <c r="D30" s="15">
        <f>D35+D40+D45+D50+D55+D60+D65+D70+D75+D80+D85+D90+D95</f>
        <v>10457.954</v>
      </c>
      <c r="E30" s="15">
        <f t="shared" si="4"/>
        <v>1883.246</v>
      </c>
      <c r="F30" s="15">
        <f t="shared" si="4"/>
        <v>70</v>
      </c>
      <c r="G30" s="15">
        <f t="shared" si="4"/>
        <v>70</v>
      </c>
      <c r="H30" s="15">
        <f t="shared" si="4"/>
        <v>70</v>
      </c>
      <c r="I30" s="15">
        <f t="shared" si="4"/>
        <v>70</v>
      </c>
      <c r="J30" s="15">
        <f t="shared" si="4"/>
        <v>70</v>
      </c>
      <c r="K30" s="16" t="s">
        <v>47</v>
      </c>
    </row>
    <row r="31" spans="1:11" ht="24" customHeight="1">
      <c r="A31" s="12" t="s">
        <v>229</v>
      </c>
      <c r="B31" s="14" t="s">
        <v>27</v>
      </c>
      <c r="C31" s="11"/>
      <c r="D31" s="19"/>
      <c r="E31" s="19"/>
      <c r="F31" s="19"/>
      <c r="G31" s="19"/>
      <c r="H31" s="19"/>
      <c r="I31" s="19"/>
      <c r="J31" s="19"/>
      <c r="K31" s="11"/>
    </row>
    <row r="32" spans="1:11" ht="40.5" customHeight="1">
      <c r="A32" s="12" t="s">
        <v>230</v>
      </c>
      <c r="B32" s="14" t="s">
        <v>200</v>
      </c>
      <c r="C32" s="20">
        <f>SUM(D32:J32)</f>
        <v>140.004</v>
      </c>
      <c r="D32" s="20">
        <f>SUM(D33:D35)</f>
        <v>140.004</v>
      </c>
      <c r="E32" s="20">
        <f aca="true" t="shared" si="5" ref="E32:J32">SUM(E33:E35)</f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0</v>
      </c>
      <c r="J32" s="20">
        <f t="shared" si="5"/>
        <v>0</v>
      </c>
      <c r="K32" s="11" t="s">
        <v>14</v>
      </c>
    </row>
    <row r="33" spans="1:11" ht="19.5" customHeight="1">
      <c r="A33" s="12" t="s">
        <v>231</v>
      </c>
      <c r="B33" s="14" t="s">
        <v>26</v>
      </c>
      <c r="C33" s="20"/>
      <c r="D33" s="20"/>
      <c r="E33" s="20"/>
      <c r="F33" s="20"/>
      <c r="G33" s="20"/>
      <c r="H33" s="20"/>
      <c r="I33" s="20"/>
      <c r="J33" s="20"/>
      <c r="K33" s="11" t="s">
        <v>14</v>
      </c>
    </row>
    <row r="34" spans="1:11" ht="15">
      <c r="A34" s="12" t="s">
        <v>232</v>
      </c>
      <c r="B34" s="14" t="s">
        <v>10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1" t="s">
        <v>14</v>
      </c>
    </row>
    <row r="35" spans="1:11" ht="15">
      <c r="A35" s="12" t="s">
        <v>233</v>
      </c>
      <c r="B35" s="14" t="s">
        <v>11</v>
      </c>
      <c r="C35" s="20">
        <f>SUM(D35:J35)</f>
        <v>140.004</v>
      </c>
      <c r="D35" s="20">
        <v>140.004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1" t="s">
        <v>14</v>
      </c>
    </row>
    <row r="36" spans="1:11" ht="18" customHeight="1">
      <c r="A36" s="12" t="s">
        <v>234</v>
      </c>
      <c r="B36" s="14" t="s">
        <v>27</v>
      </c>
      <c r="C36" s="11"/>
      <c r="D36" s="11"/>
      <c r="E36" s="5"/>
      <c r="F36" s="11"/>
      <c r="G36" s="19"/>
      <c r="H36" s="19"/>
      <c r="I36" s="19"/>
      <c r="J36" s="19"/>
      <c r="K36" s="11" t="s">
        <v>14</v>
      </c>
    </row>
    <row r="37" spans="1:11" ht="53.25" customHeight="1">
      <c r="A37" s="12" t="s">
        <v>235</v>
      </c>
      <c r="B37" s="14" t="s">
        <v>201</v>
      </c>
      <c r="C37" s="20">
        <f>SUM(D37:J37)</f>
        <v>600</v>
      </c>
      <c r="D37" s="20">
        <f>SUM(D38:D40)</f>
        <v>600</v>
      </c>
      <c r="E37" s="20">
        <f aca="true" t="shared" si="6" ref="E37:J37">SUM(E38:E40)</f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  <c r="I37" s="20">
        <f t="shared" si="6"/>
        <v>0</v>
      </c>
      <c r="J37" s="20">
        <f t="shared" si="6"/>
        <v>0</v>
      </c>
      <c r="K37" s="11" t="s">
        <v>14</v>
      </c>
    </row>
    <row r="38" spans="1:11" ht="19.5" customHeight="1">
      <c r="A38" s="12" t="s">
        <v>236</v>
      </c>
      <c r="B38" s="14" t="s">
        <v>26</v>
      </c>
      <c r="C38" s="20"/>
      <c r="D38" s="20"/>
      <c r="E38" s="20"/>
      <c r="F38" s="20"/>
      <c r="G38" s="20"/>
      <c r="H38" s="20"/>
      <c r="I38" s="20"/>
      <c r="J38" s="20"/>
      <c r="K38" s="11" t="s">
        <v>14</v>
      </c>
    </row>
    <row r="39" spans="1:11" ht="15">
      <c r="A39" s="12" t="s">
        <v>237</v>
      </c>
      <c r="B39" s="14" t="s">
        <v>10</v>
      </c>
      <c r="C39" s="20">
        <f>SUM(D39:J39)</f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1" t="s">
        <v>14</v>
      </c>
    </row>
    <row r="40" spans="1:11" ht="15">
      <c r="A40" s="12" t="s">
        <v>238</v>
      </c>
      <c r="B40" s="14" t="s">
        <v>11</v>
      </c>
      <c r="C40" s="20">
        <f>SUM(D40:J40)</f>
        <v>600</v>
      </c>
      <c r="D40" s="20">
        <v>600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1" t="s">
        <v>14</v>
      </c>
    </row>
    <row r="41" spans="1:11" ht="21.75" customHeight="1">
      <c r="A41" s="12" t="s">
        <v>239</v>
      </c>
      <c r="B41" s="14" t="s">
        <v>27</v>
      </c>
      <c r="C41" s="11"/>
      <c r="D41" s="11"/>
      <c r="E41" s="5"/>
      <c r="F41" s="11"/>
      <c r="G41" s="19"/>
      <c r="H41" s="19"/>
      <c r="I41" s="19"/>
      <c r="J41" s="19"/>
      <c r="K41" s="11" t="s">
        <v>14</v>
      </c>
    </row>
    <row r="42" spans="1:11" ht="41.25" customHeight="1">
      <c r="A42" s="12" t="s">
        <v>240</v>
      </c>
      <c r="B42" s="14" t="s">
        <v>202</v>
      </c>
      <c r="C42" s="20">
        <f>SUM(D42:J42)</f>
        <v>490.8</v>
      </c>
      <c r="D42" s="20">
        <f>SUM(D43:D45)</f>
        <v>490.8</v>
      </c>
      <c r="E42" s="20">
        <f aca="true" t="shared" si="7" ref="E42:J42">SUM(E43:E45)</f>
        <v>0</v>
      </c>
      <c r="F42" s="20">
        <f t="shared" si="7"/>
        <v>0</v>
      </c>
      <c r="G42" s="20">
        <f t="shared" si="7"/>
        <v>0</v>
      </c>
      <c r="H42" s="20">
        <f t="shared" si="7"/>
        <v>0</v>
      </c>
      <c r="I42" s="20">
        <f t="shared" si="7"/>
        <v>0</v>
      </c>
      <c r="J42" s="20">
        <f t="shared" si="7"/>
        <v>0</v>
      </c>
      <c r="K42" s="11" t="s">
        <v>14</v>
      </c>
    </row>
    <row r="43" spans="1:11" ht="18" customHeight="1">
      <c r="A43" s="12" t="s">
        <v>241</v>
      </c>
      <c r="B43" s="14" t="s">
        <v>26</v>
      </c>
      <c r="C43" s="20"/>
      <c r="D43" s="20"/>
      <c r="E43" s="20"/>
      <c r="F43" s="20"/>
      <c r="G43" s="20"/>
      <c r="H43" s="20"/>
      <c r="I43" s="20"/>
      <c r="J43" s="20"/>
      <c r="K43" s="11" t="s">
        <v>14</v>
      </c>
    </row>
    <row r="44" spans="1:11" ht="15">
      <c r="A44" s="12" t="s">
        <v>242</v>
      </c>
      <c r="B44" s="14" t="s">
        <v>10</v>
      </c>
      <c r="C44" s="20">
        <f>SUM(D44:J44)</f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1" t="s">
        <v>14</v>
      </c>
    </row>
    <row r="45" spans="1:11" ht="15">
      <c r="A45" s="12" t="s">
        <v>243</v>
      </c>
      <c r="B45" s="14" t="s">
        <v>11</v>
      </c>
      <c r="C45" s="20">
        <f>SUM(D45:J45)</f>
        <v>490.8</v>
      </c>
      <c r="D45" s="20">
        <v>490.8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1" t="s">
        <v>14</v>
      </c>
    </row>
    <row r="46" spans="1:11" ht="18.75" customHeight="1">
      <c r="A46" s="12" t="s">
        <v>244</v>
      </c>
      <c r="B46" s="14" t="s">
        <v>27</v>
      </c>
      <c r="C46" s="11"/>
      <c r="D46" s="11"/>
      <c r="E46" s="5"/>
      <c r="F46" s="11"/>
      <c r="G46" s="19"/>
      <c r="H46" s="19"/>
      <c r="I46" s="19"/>
      <c r="J46" s="19"/>
      <c r="K46" s="11" t="s">
        <v>14</v>
      </c>
    </row>
    <row r="47" spans="1:11" ht="42" customHeight="1">
      <c r="A47" s="12" t="s">
        <v>245</v>
      </c>
      <c r="B47" s="14" t="s">
        <v>203</v>
      </c>
      <c r="C47" s="20">
        <f>SUM(D47:J47)</f>
        <v>4338.4</v>
      </c>
      <c r="D47" s="20">
        <f>SUM(D48:D50)</f>
        <v>4338.4</v>
      </c>
      <c r="E47" s="20">
        <f aca="true" t="shared" si="8" ref="E47:J47">SUM(E48:E50)</f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11" t="s">
        <v>14</v>
      </c>
    </row>
    <row r="48" spans="1:11" ht="18" customHeight="1">
      <c r="A48" s="12" t="s">
        <v>246</v>
      </c>
      <c r="B48" s="14" t="s">
        <v>26</v>
      </c>
      <c r="C48" s="20"/>
      <c r="D48" s="20"/>
      <c r="E48" s="20"/>
      <c r="F48" s="20"/>
      <c r="G48" s="20"/>
      <c r="H48" s="20"/>
      <c r="I48" s="20"/>
      <c r="J48" s="20"/>
      <c r="K48" s="11" t="s">
        <v>14</v>
      </c>
    </row>
    <row r="49" spans="1:11" ht="15">
      <c r="A49" s="12" t="s">
        <v>247</v>
      </c>
      <c r="B49" s="14" t="s">
        <v>10</v>
      </c>
      <c r="C49" s="20">
        <f>SUM(D49:J49)</f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1" t="s">
        <v>14</v>
      </c>
    </row>
    <row r="50" spans="1:11" ht="15">
      <c r="A50" s="12" t="s">
        <v>248</v>
      </c>
      <c r="B50" s="14" t="s">
        <v>11</v>
      </c>
      <c r="C50" s="20">
        <f>SUM(D50:J50)</f>
        <v>4338.4</v>
      </c>
      <c r="D50" s="20">
        <v>4338.4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1" t="s">
        <v>14</v>
      </c>
    </row>
    <row r="51" spans="1:11" ht="20.25" customHeight="1">
      <c r="A51" s="12" t="s">
        <v>249</v>
      </c>
      <c r="B51" s="14" t="s">
        <v>27</v>
      </c>
      <c r="C51" s="11"/>
      <c r="D51" s="11"/>
      <c r="E51" s="5"/>
      <c r="F51" s="11"/>
      <c r="G51" s="19"/>
      <c r="H51" s="19"/>
      <c r="I51" s="19"/>
      <c r="J51" s="19"/>
      <c r="K51" s="11" t="s">
        <v>14</v>
      </c>
    </row>
    <row r="52" spans="1:11" ht="55.5" customHeight="1">
      <c r="A52" s="12" t="s">
        <v>250</v>
      </c>
      <c r="B52" s="14" t="s">
        <v>204</v>
      </c>
      <c r="C52" s="20">
        <f>SUM(D52:J52)</f>
        <v>2112</v>
      </c>
      <c r="D52" s="20">
        <f>SUM(D53:D55)</f>
        <v>2112</v>
      </c>
      <c r="E52" s="20">
        <f aca="true" t="shared" si="9" ref="E52:J52">SUM(E53:E55)</f>
        <v>0</v>
      </c>
      <c r="F52" s="20">
        <f t="shared" si="9"/>
        <v>0</v>
      </c>
      <c r="G52" s="20">
        <f t="shared" si="9"/>
        <v>0</v>
      </c>
      <c r="H52" s="20">
        <f t="shared" si="9"/>
        <v>0</v>
      </c>
      <c r="I52" s="20">
        <f t="shared" si="9"/>
        <v>0</v>
      </c>
      <c r="J52" s="20">
        <f t="shared" si="9"/>
        <v>0</v>
      </c>
      <c r="K52" s="11" t="s">
        <v>14</v>
      </c>
    </row>
    <row r="53" spans="1:11" ht="17.25" customHeight="1">
      <c r="A53" s="12" t="s">
        <v>251</v>
      </c>
      <c r="B53" s="14" t="s">
        <v>26</v>
      </c>
      <c r="C53" s="20"/>
      <c r="D53" s="20"/>
      <c r="E53" s="20"/>
      <c r="F53" s="20"/>
      <c r="G53" s="20"/>
      <c r="H53" s="20"/>
      <c r="I53" s="20"/>
      <c r="J53" s="20"/>
      <c r="K53" s="11" t="s">
        <v>14</v>
      </c>
    </row>
    <row r="54" spans="1:11" ht="15">
      <c r="A54" s="12" t="s">
        <v>252</v>
      </c>
      <c r="B54" s="14" t="s">
        <v>10</v>
      </c>
      <c r="C54" s="20">
        <f>SUM(D54:J54)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1" t="s">
        <v>14</v>
      </c>
    </row>
    <row r="55" spans="1:11" ht="15">
      <c r="A55" s="12" t="s">
        <v>253</v>
      </c>
      <c r="B55" s="14" t="s">
        <v>11</v>
      </c>
      <c r="C55" s="20">
        <f>SUM(D55:J55)</f>
        <v>2112</v>
      </c>
      <c r="D55" s="20">
        <v>2112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1" t="s">
        <v>14</v>
      </c>
    </row>
    <row r="56" spans="1:11" ht="15.75" customHeight="1">
      <c r="A56" s="12" t="s">
        <v>254</v>
      </c>
      <c r="B56" s="14" t="s">
        <v>27</v>
      </c>
      <c r="C56" s="11"/>
      <c r="D56" s="11"/>
      <c r="E56" s="5"/>
      <c r="F56" s="11"/>
      <c r="G56" s="19"/>
      <c r="H56" s="19"/>
      <c r="I56" s="19"/>
      <c r="J56" s="19"/>
      <c r="K56" s="11" t="s">
        <v>14</v>
      </c>
    </row>
    <row r="57" spans="1:11" ht="49.5" customHeight="1">
      <c r="A57" s="12" t="s">
        <v>255</v>
      </c>
      <c r="B57" s="14" t="s">
        <v>205</v>
      </c>
      <c r="C57" s="20">
        <f>SUM(D57:J57)</f>
        <v>3199.996</v>
      </c>
      <c r="D57" s="20">
        <f>SUM(D58:D60)</f>
        <v>1386.75</v>
      </c>
      <c r="E57" s="20">
        <f aca="true" t="shared" si="10" ref="E57:J57">SUM(E58:E60)</f>
        <v>1813.246</v>
      </c>
      <c r="F57" s="20">
        <f t="shared" si="10"/>
        <v>0</v>
      </c>
      <c r="G57" s="20">
        <f t="shared" si="10"/>
        <v>0</v>
      </c>
      <c r="H57" s="20">
        <f t="shared" si="10"/>
        <v>0</v>
      </c>
      <c r="I57" s="20">
        <f t="shared" si="10"/>
        <v>0</v>
      </c>
      <c r="J57" s="20">
        <f t="shared" si="10"/>
        <v>0</v>
      </c>
      <c r="K57" s="11" t="s">
        <v>14</v>
      </c>
    </row>
    <row r="58" spans="1:11" ht="21.75" customHeight="1">
      <c r="A58" s="12" t="s">
        <v>256</v>
      </c>
      <c r="B58" s="14" t="s">
        <v>26</v>
      </c>
      <c r="C58" s="20"/>
      <c r="D58" s="20"/>
      <c r="E58" s="20"/>
      <c r="F58" s="20"/>
      <c r="G58" s="20"/>
      <c r="H58" s="20"/>
      <c r="I58" s="20"/>
      <c r="J58" s="20"/>
      <c r="K58" s="11" t="s">
        <v>14</v>
      </c>
    </row>
    <row r="59" spans="1:11" ht="15">
      <c r="A59" s="12" t="s">
        <v>257</v>
      </c>
      <c r="B59" s="14" t="s">
        <v>10</v>
      </c>
      <c r="C59" s="20">
        <f>SUM(D59:J59)</f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1" t="s">
        <v>14</v>
      </c>
    </row>
    <row r="60" spans="1:11" ht="15">
      <c r="A60" s="12" t="s">
        <v>258</v>
      </c>
      <c r="B60" s="14" t="s">
        <v>11</v>
      </c>
      <c r="C60" s="20">
        <f>SUM(D60:J60)</f>
        <v>3199.996</v>
      </c>
      <c r="D60" s="20">
        <v>1386.75</v>
      </c>
      <c r="E60" s="20">
        <v>1813.246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1" t="s">
        <v>14</v>
      </c>
    </row>
    <row r="61" spans="1:11" ht="18" customHeight="1">
      <c r="A61" s="12" t="s">
        <v>259</v>
      </c>
      <c r="B61" s="14" t="s">
        <v>27</v>
      </c>
      <c r="C61" s="11"/>
      <c r="D61" s="11"/>
      <c r="E61" s="5"/>
      <c r="F61" s="11"/>
      <c r="G61" s="19"/>
      <c r="H61" s="19"/>
      <c r="I61" s="19"/>
      <c r="J61" s="19"/>
      <c r="K61" s="11" t="s">
        <v>14</v>
      </c>
    </row>
    <row r="62" spans="1:11" ht="58.5" customHeight="1">
      <c r="A62" s="12" t="s">
        <v>260</v>
      </c>
      <c r="B62" s="14" t="s">
        <v>206</v>
      </c>
      <c r="C62" s="20">
        <f aca="true" t="shared" si="11" ref="C62">SUM(D62:J62)</f>
        <v>3430</v>
      </c>
      <c r="D62" s="20">
        <f>SUM(D63:D65)</f>
        <v>490</v>
      </c>
      <c r="E62" s="20">
        <f aca="true" t="shared" si="12" ref="E62:J62">SUM(E63:E65)</f>
        <v>70</v>
      </c>
      <c r="F62" s="20">
        <f t="shared" si="12"/>
        <v>70</v>
      </c>
      <c r="G62" s="20">
        <f t="shared" si="12"/>
        <v>700</v>
      </c>
      <c r="H62" s="20">
        <f t="shared" si="12"/>
        <v>700</v>
      </c>
      <c r="I62" s="20">
        <f t="shared" si="12"/>
        <v>700</v>
      </c>
      <c r="J62" s="20">
        <f t="shared" si="12"/>
        <v>700</v>
      </c>
      <c r="K62" s="11" t="s">
        <v>14</v>
      </c>
    </row>
    <row r="63" spans="1:11" ht="18" customHeight="1">
      <c r="A63" s="12" t="s">
        <v>261</v>
      </c>
      <c r="B63" s="14" t="s">
        <v>26</v>
      </c>
      <c r="C63" s="20"/>
      <c r="D63" s="20"/>
      <c r="E63" s="20"/>
      <c r="F63" s="20"/>
      <c r="G63" s="20"/>
      <c r="H63" s="20"/>
      <c r="I63" s="20"/>
      <c r="J63" s="20"/>
      <c r="K63" s="11" t="s">
        <v>14</v>
      </c>
    </row>
    <row r="64" spans="1:11" ht="15">
      <c r="A64" s="12" t="s">
        <v>262</v>
      </c>
      <c r="B64" s="14" t="s">
        <v>10</v>
      </c>
      <c r="C64" s="20">
        <f>SUM(D64:J64)</f>
        <v>2520</v>
      </c>
      <c r="D64" s="20">
        <v>0</v>
      </c>
      <c r="E64" s="20">
        <v>0</v>
      </c>
      <c r="F64" s="20">
        <v>0</v>
      </c>
      <c r="G64" s="20">
        <v>630</v>
      </c>
      <c r="H64" s="20">
        <v>630</v>
      </c>
      <c r="I64" s="20">
        <v>630</v>
      </c>
      <c r="J64" s="20">
        <v>630</v>
      </c>
      <c r="K64" s="21" t="s">
        <v>14</v>
      </c>
    </row>
    <row r="65" spans="1:11" ht="15">
      <c r="A65" s="12" t="s">
        <v>263</v>
      </c>
      <c r="B65" s="14" t="s">
        <v>11</v>
      </c>
      <c r="C65" s="20">
        <f>SUM(D65:J65)</f>
        <v>910</v>
      </c>
      <c r="D65" s="20">
        <v>490</v>
      </c>
      <c r="E65" s="20">
        <v>70</v>
      </c>
      <c r="F65" s="20">
        <v>70</v>
      </c>
      <c r="G65" s="20">
        <v>70</v>
      </c>
      <c r="H65" s="20">
        <v>70</v>
      </c>
      <c r="I65" s="20">
        <v>70</v>
      </c>
      <c r="J65" s="20">
        <v>70</v>
      </c>
      <c r="K65" s="21" t="s">
        <v>14</v>
      </c>
    </row>
    <row r="66" spans="1:11" ht="13.5" customHeight="1">
      <c r="A66" s="12" t="s">
        <v>264</v>
      </c>
      <c r="B66" s="14" t="s">
        <v>27</v>
      </c>
      <c r="C66" s="11"/>
      <c r="D66" s="11"/>
      <c r="E66" s="5"/>
      <c r="F66" s="11"/>
      <c r="G66" s="19"/>
      <c r="H66" s="19"/>
      <c r="I66" s="19"/>
      <c r="J66" s="19"/>
      <c r="K66" s="11" t="s">
        <v>14</v>
      </c>
    </row>
    <row r="67" spans="1:11" ht="44.25" customHeight="1">
      <c r="A67" s="12" t="s">
        <v>265</v>
      </c>
      <c r="B67" s="14" t="s">
        <v>207</v>
      </c>
      <c r="C67" s="20">
        <f>SUM(D67:J67)</f>
        <v>900</v>
      </c>
      <c r="D67" s="20">
        <f>SUM(D68:D70)</f>
        <v>900</v>
      </c>
      <c r="E67" s="20">
        <f aca="true" t="shared" si="13" ref="E67:J67">SUM(E68:E70)</f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  <c r="I67" s="20">
        <f t="shared" si="13"/>
        <v>0</v>
      </c>
      <c r="J67" s="20">
        <f t="shared" si="13"/>
        <v>0</v>
      </c>
      <c r="K67" s="11" t="s">
        <v>14</v>
      </c>
    </row>
    <row r="68" spans="1:11" ht="21.75" customHeight="1">
      <c r="A68" s="12" t="s">
        <v>266</v>
      </c>
      <c r="B68" s="14" t="s">
        <v>26</v>
      </c>
      <c r="C68" s="20"/>
      <c r="D68" s="20"/>
      <c r="E68" s="20"/>
      <c r="F68" s="20"/>
      <c r="G68" s="20"/>
      <c r="H68" s="20"/>
      <c r="I68" s="20"/>
      <c r="J68" s="20"/>
      <c r="K68" s="11" t="s">
        <v>14</v>
      </c>
    </row>
    <row r="69" spans="1:11" ht="15">
      <c r="A69" s="12" t="s">
        <v>267</v>
      </c>
      <c r="B69" s="14" t="s">
        <v>10</v>
      </c>
      <c r="C69" s="20">
        <f>SUM(D69:J69)</f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1" t="s">
        <v>14</v>
      </c>
    </row>
    <row r="70" spans="1:11" ht="15">
      <c r="A70" s="12" t="s">
        <v>268</v>
      </c>
      <c r="B70" s="14" t="s">
        <v>11</v>
      </c>
      <c r="C70" s="20">
        <f>SUM(D70:J70)</f>
        <v>900</v>
      </c>
      <c r="D70" s="20">
        <v>900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1" t="s">
        <v>14</v>
      </c>
    </row>
    <row r="71" spans="1:11" ht="18" customHeight="1">
      <c r="A71" s="12" t="s">
        <v>269</v>
      </c>
      <c r="B71" s="14" t="s">
        <v>27</v>
      </c>
      <c r="C71" s="11"/>
      <c r="D71" s="11"/>
      <c r="E71" s="5"/>
      <c r="F71" s="11"/>
      <c r="G71" s="19"/>
      <c r="H71" s="19"/>
      <c r="I71" s="19"/>
      <c r="J71" s="19"/>
      <c r="K71" s="11" t="s">
        <v>14</v>
      </c>
    </row>
    <row r="72" spans="1:11" ht="81.75" customHeight="1">
      <c r="A72" s="12" t="s">
        <v>270</v>
      </c>
      <c r="B72" s="14" t="s">
        <v>208</v>
      </c>
      <c r="C72" s="20">
        <f>SUM(D72:J72)</f>
        <v>35.3</v>
      </c>
      <c r="D72" s="20">
        <f>SUM(D73:D75)</f>
        <v>35.3</v>
      </c>
      <c r="E72" s="20">
        <f aca="true" t="shared" si="14" ref="E72:J72">SUM(E73:E75)</f>
        <v>0</v>
      </c>
      <c r="F72" s="20">
        <f t="shared" si="14"/>
        <v>0</v>
      </c>
      <c r="G72" s="20">
        <f t="shared" si="14"/>
        <v>0</v>
      </c>
      <c r="H72" s="20">
        <f t="shared" si="14"/>
        <v>0</v>
      </c>
      <c r="I72" s="20">
        <f t="shared" si="14"/>
        <v>0</v>
      </c>
      <c r="J72" s="20">
        <f t="shared" si="14"/>
        <v>0</v>
      </c>
      <c r="K72" s="11" t="s">
        <v>14</v>
      </c>
    </row>
    <row r="73" spans="1:11" ht="22.5" customHeight="1">
      <c r="A73" s="12" t="s">
        <v>271</v>
      </c>
      <c r="B73" s="14" t="s">
        <v>26</v>
      </c>
      <c r="C73" s="20"/>
      <c r="D73" s="20"/>
      <c r="E73" s="20"/>
      <c r="F73" s="20"/>
      <c r="G73" s="20"/>
      <c r="H73" s="20"/>
      <c r="I73" s="20"/>
      <c r="J73" s="20"/>
      <c r="K73" s="11" t="s">
        <v>14</v>
      </c>
    </row>
    <row r="74" spans="1:11" ht="15">
      <c r="A74" s="12" t="s">
        <v>272</v>
      </c>
      <c r="B74" s="14" t="s">
        <v>10</v>
      </c>
      <c r="C74" s="20">
        <f>SUM(D74:J74)</f>
        <v>35.3</v>
      </c>
      <c r="D74" s="20">
        <v>35.3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1" t="s">
        <v>14</v>
      </c>
    </row>
    <row r="75" spans="1:11" ht="15">
      <c r="A75" s="12" t="s">
        <v>273</v>
      </c>
      <c r="B75" s="14" t="s">
        <v>11</v>
      </c>
      <c r="C75" s="20">
        <f>SUM(D75:J75)</f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1" t="s">
        <v>14</v>
      </c>
    </row>
    <row r="76" spans="1:11" ht="12.75" customHeight="1">
      <c r="A76" s="12" t="s">
        <v>274</v>
      </c>
      <c r="B76" s="14" t="s">
        <v>27</v>
      </c>
      <c r="C76" s="11"/>
      <c r="D76" s="11"/>
      <c r="E76" s="5"/>
      <c r="F76" s="11"/>
      <c r="G76" s="19"/>
      <c r="H76" s="19"/>
      <c r="I76" s="19"/>
      <c r="J76" s="19"/>
      <c r="K76" s="11" t="s">
        <v>14</v>
      </c>
    </row>
    <row r="77" spans="1:11" ht="67.5" customHeight="1">
      <c r="A77" s="12" t="s">
        <v>275</v>
      </c>
      <c r="B77" s="14" t="s">
        <v>209</v>
      </c>
      <c r="C77" s="20">
        <f>SUM(D77:J77)</f>
        <v>6747.2824</v>
      </c>
      <c r="D77" s="20">
        <f>SUM(D78:D80)</f>
        <v>6747.2824</v>
      </c>
      <c r="E77" s="20">
        <f aca="true" t="shared" si="15" ref="E77:J77">SUM(E78:E80)</f>
        <v>0</v>
      </c>
      <c r="F77" s="20">
        <f t="shared" si="15"/>
        <v>0</v>
      </c>
      <c r="G77" s="20">
        <f t="shared" si="15"/>
        <v>0</v>
      </c>
      <c r="H77" s="20">
        <f t="shared" si="15"/>
        <v>0</v>
      </c>
      <c r="I77" s="20">
        <f t="shared" si="15"/>
        <v>0</v>
      </c>
      <c r="J77" s="20">
        <f t="shared" si="15"/>
        <v>0</v>
      </c>
      <c r="K77" s="11" t="s">
        <v>14</v>
      </c>
    </row>
    <row r="78" spans="1:11" ht="17.25" customHeight="1">
      <c r="A78" s="12" t="s">
        <v>276</v>
      </c>
      <c r="B78" s="14" t="s">
        <v>26</v>
      </c>
      <c r="C78" s="20"/>
      <c r="D78" s="20"/>
      <c r="E78" s="20"/>
      <c r="F78" s="20"/>
      <c r="G78" s="20"/>
      <c r="H78" s="20"/>
      <c r="I78" s="20"/>
      <c r="J78" s="20"/>
      <c r="K78" s="11" t="s">
        <v>14</v>
      </c>
    </row>
    <row r="79" spans="1:11" ht="15">
      <c r="A79" s="12" t="s">
        <v>277</v>
      </c>
      <c r="B79" s="14" t="s">
        <v>10</v>
      </c>
      <c r="C79" s="20">
        <f>SUM(D79:J79)</f>
        <v>6747.2824</v>
      </c>
      <c r="D79" s="20">
        <v>6747.2824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1" t="s">
        <v>14</v>
      </c>
    </row>
    <row r="80" spans="1:11" ht="15">
      <c r="A80" s="12" t="s">
        <v>278</v>
      </c>
      <c r="B80" s="14" t="s">
        <v>11</v>
      </c>
      <c r="C80" s="20">
        <f>SUM(D80:J80)</f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1" t="s">
        <v>14</v>
      </c>
    </row>
    <row r="81" spans="1:11" ht="18" customHeight="1">
      <c r="A81" s="12" t="s">
        <v>279</v>
      </c>
      <c r="B81" s="14" t="s">
        <v>27</v>
      </c>
      <c r="C81" s="11"/>
      <c r="D81" s="11"/>
      <c r="E81" s="5"/>
      <c r="F81" s="11"/>
      <c r="G81" s="19"/>
      <c r="H81" s="19"/>
      <c r="I81" s="19"/>
      <c r="J81" s="19"/>
      <c r="K81" s="11" t="s">
        <v>14</v>
      </c>
    </row>
    <row r="82" spans="1:11" ht="105.75" customHeight="1">
      <c r="A82" s="12" t="s">
        <v>280</v>
      </c>
      <c r="B82" s="14" t="s">
        <v>210</v>
      </c>
      <c r="C82" s="20">
        <f>SUM(D82:J82)</f>
        <v>50.13</v>
      </c>
      <c r="D82" s="20">
        <f>SUM(D83:D85)</f>
        <v>50.13</v>
      </c>
      <c r="E82" s="20">
        <f aca="true" t="shared" si="16" ref="E82:J82">SUM(E83:E85)</f>
        <v>0</v>
      </c>
      <c r="F82" s="20">
        <f t="shared" si="16"/>
        <v>0</v>
      </c>
      <c r="G82" s="20">
        <f t="shared" si="16"/>
        <v>0</v>
      </c>
      <c r="H82" s="20">
        <f t="shared" si="16"/>
        <v>0</v>
      </c>
      <c r="I82" s="20">
        <f t="shared" si="16"/>
        <v>0</v>
      </c>
      <c r="J82" s="20">
        <f t="shared" si="16"/>
        <v>0</v>
      </c>
      <c r="K82" s="11" t="s">
        <v>14</v>
      </c>
    </row>
    <row r="83" spans="1:11" ht="24" customHeight="1">
      <c r="A83" s="12" t="s">
        <v>281</v>
      </c>
      <c r="B83" s="14" t="s">
        <v>26</v>
      </c>
      <c r="C83" s="20"/>
      <c r="D83" s="20"/>
      <c r="E83" s="20"/>
      <c r="F83" s="20"/>
      <c r="G83" s="20"/>
      <c r="H83" s="20"/>
      <c r="I83" s="20"/>
      <c r="J83" s="20"/>
      <c r="K83" s="11" t="s">
        <v>14</v>
      </c>
    </row>
    <row r="84" spans="1:11" ht="15">
      <c r="A84" s="12" t="s">
        <v>282</v>
      </c>
      <c r="B84" s="14" t="s">
        <v>10</v>
      </c>
      <c r="C84" s="20">
        <f>SUM(D84:J84)</f>
        <v>50.13</v>
      </c>
      <c r="D84" s="20">
        <v>50.13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1" t="s">
        <v>14</v>
      </c>
    </row>
    <row r="85" spans="1:11" ht="15">
      <c r="A85" s="12" t="s">
        <v>283</v>
      </c>
      <c r="B85" s="14" t="s">
        <v>11</v>
      </c>
      <c r="C85" s="20">
        <f>SUM(D85:J85)</f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1" t="s">
        <v>14</v>
      </c>
    </row>
    <row r="86" spans="1:11" ht="17.25" customHeight="1">
      <c r="A86" s="12" t="s">
        <v>284</v>
      </c>
      <c r="B86" s="14" t="s">
        <v>27</v>
      </c>
      <c r="C86" s="11"/>
      <c r="D86" s="11"/>
      <c r="E86" s="5"/>
      <c r="F86" s="11"/>
      <c r="G86" s="19"/>
      <c r="H86" s="19"/>
      <c r="I86" s="19"/>
      <c r="J86" s="19"/>
      <c r="K86" s="11" t="s">
        <v>14</v>
      </c>
    </row>
    <row r="87" spans="1:11" ht="52.5" customHeight="1">
      <c r="A87" s="12" t="s">
        <v>285</v>
      </c>
      <c r="B87" s="14" t="s">
        <v>211</v>
      </c>
      <c r="C87" s="20">
        <f aca="true" t="shared" si="17" ref="C87">SUM(D87:J87)</f>
        <v>1080.48</v>
      </c>
      <c r="D87" s="20">
        <f>SUM(D88:D90)</f>
        <v>1080.48</v>
      </c>
      <c r="E87" s="20">
        <f aca="true" t="shared" si="18" ref="E87:J87">SUM(E88:E90)</f>
        <v>0</v>
      </c>
      <c r="F87" s="20">
        <f t="shared" si="18"/>
        <v>0</v>
      </c>
      <c r="G87" s="20">
        <f t="shared" si="18"/>
        <v>0</v>
      </c>
      <c r="H87" s="20">
        <f t="shared" si="18"/>
        <v>0</v>
      </c>
      <c r="I87" s="20">
        <f t="shared" si="18"/>
        <v>0</v>
      </c>
      <c r="J87" s="20">
        <f t="shared" si="18"/>
        <v>0</v>
      </c>
      <c r="K87" s="11" t="s">
        <v>14</v>
      </c>
    </row>
    <row r="88" spans="1:11" ht="25.5" customHeight="1">
      <c r="A88" s="12" t="s">
        <v>286</v>
      </c>
      <c r="B88" s="14" t="s">
        <v>26</v>
      </c>
      <c r="C88" s="20"/>
      <c r="D88" s="20"/>
      <c r="E88" s="20"/>
      <c r="F88" s="20"/>
      <c r="G88" s="20"/>
      <c r="H88" s="20"/>
      <c r="I88" s="20"/>
      <c r="J88" s="20"/>
      <c r="K88" s="11" t="s">
        <v>14</v>
      </c>
    </row>
    <row r="89" spans="1:11" ht="15">
      <c r="A89" s="12" t="s">
        <v>287</v>
      </c>
      <c r="B89" s="14" t="s">
        <v>10</v>
      </c>
      <c r="C89" s="20">
        <f>SUM(D89:J89)</f>
        <v>1080.48</v>
      </c>
      <c r="D89" s="20">
        <v>1080.48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1" t="s">
        <v>14</v>
      </c>
    </row>
    <row r="90" spans="1:11" ht="15">
      <c r="A90" s="12" t="s">
        <v>288</v>
      </c>
      <c r="B90" s="14" t="s">
        <v>11</v>
      </c>
      <c r="C90" s="20">
        <f>SUM(D90:J90)</f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1" t="s">
        <v>14</v>
      </c>
    </row>
    <row r="91" spans="1:11" ht="24.75" customHeight="1">
      <c r="A91" s="12" t="s">
        <v>289</v>
      </c>
      <c r="B91" s="14" t="s">
        <v>27</v>
      </c>
      <c r="C91" s="11"/>
      <c r="D91" s="11"/>
      <c r="E91" s="5"/>
      <c r="F91" s="11"/>
      <c r="G91" s="19"/>
      <c r="H91" s="19"/>
      <c r="I91" s="19"/>
      <c r="J91" s="19"/>
      <c r="K91" s="11" t="s">
        <v>14</v>
      </c>
    </row>
    <row r="92" spans="1:11" ht="73.5" customHeight="1">
      <c r="A92" s="12" t="s">
        <v>290</v>
      </c>
      <c r="B92" s="14" t="s">
        <v>212</v>
      </c>
      <c r="C92" s="20">
        <f>SUM(D92:J92)</f>
        <v>21152.149</v>
      </c>
      <c r="D92" s="20">
        <f>SUM(D93:D95)</f>
        <v>21152.149</v>
      </c>
      <c r="E92" s="20">
        <f aca="true" t="shared" si="19" ref="E92:J92">SUM(E93:E95)</f>
        <v>0</v>
      </c>
      <c r="F92" s="20">
        <f t="shared" si="19"/>
        <v>0</v>
      </c>
      <c r="G92" s="20">
        <f t="shared" si="19"/>
        <v>0</v>
      </c>
      <c r="H92" s="20">
        <f t="shared" si="19"/>
        <v>0</v>
      </c>
      <c r="I92" s="20">
        <f t="shared" si="19"/>
        <v>0</v>
      </c>
      <c r="J92" s="20">
        <f t="shared" si="19"/>
        <v>0</v>
      </c>
      <c r="K92" s="11" t="s">
        <v>14</v>
      </c>
    </row>
    <row r="93" spans="1:11" ht="15">
      <c r="A93" s="12" t="s">
        <v>291</v>
      </c>
      <c r="B93" s="14" t="s">
        <v>26</v>
      </c>
      <c r="C93" s="20"/>
      <c r="D93" s="20"/>
      <c r="E93" s="20"/>
      <c r="F93" s="20"/>
      <c r="G93" s="20"/>
      <c r="H93" s="20"/>
      <c r="I93" s="20"/>
      <c r="J93" s="20"/>
      <c r="K93" s="11" t="s">
        <v>14</v>
      </c>
    </row>
    <row r="94" spans="1:11" ht="15">
      <c r="A94" s="12" t="s">
        <v>292</v>
      </c>
      <c r="B94" s="14" t="s">
        <v>10</v>
      </c>
      <c r="C94" s="20">
        <f>SUM(D94:J94)</f>
        <v>21152.149</v>
      </c>
      <c r="D94" s="20">
        <v>21152.149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 t="s">
        <v>14</v>
      </c>
    </row>
    <row r="95" spans="1:11" ht="15">
      <c r="A95" s="12" t="s">
        <v>293</v>
      </c>
      <c r="B95" s="14" t="s">
        <v>11</v>
      </c>
      <c r="C95" s="20">
        <f>SUM(D95:J95)</f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 t="s">
        <v>14</v>
      </c>
    </row>
    <row r="96" spans="1:11" ht="15" customHeight="1">
      <c r="A96" s="12" t="s">
        <v>294</v>
      </c>
      <c r="B96" s="14" t="s">
        <v>27</v>
      </c>
      <c r="C96" s="11"/>
      <c r="D96" s="11"/>
      <c r="E96" s="5"/>
      <c r="F96" s="11"/>
      <c r="G96" s="19"/>
      <c r="H96" s="19"/>
      <c r="I96" s="19"/>
      <c r="J96" s="19"/>
      <c r="K96" s="11" t="s">
        <v>14</v>
      </c>
    </row>
  </sheetData>
  <mergeCells count="10">
    <mergeCell ref="B14:K14"/>
    <mergeCell ref="B20:K20"/>
    <mergeCell ref="B26:K26"/>
    <mergeCell ref="A2:L2"/>
    <mergeCell ref="H3:L3"/>
    <mergeCell ref="A5:L5"/>
    <mergeCell ref="A6:A12"/>
    <mergeCell ref="B6:B12"/>
    <mergeCell ref="C6:J11"/>
    <mergeCell ref="K6:K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 topLeftCell="A1">
      <selection activeCell="C3" sqref="C3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3.7109375" style="0" customWidth="1"/>
    <col min="5" max="5" width="15.00390625" style="0" customWidth="1"/>
    <col min="6" max="6" width="13.7109375" style="0" customWidth="1"/>
  </cols>
  <sheetData>
    <row r="2" spans="1:11" ht="28.15" customHeight="1">
      <c r="A2" s="1">
        <v>304</v>
      </c>
      <c r="B2" s="76" t="s">
        <v>325</v>
      </c>
      <c r="C2" s="77"/>
      <c r="D2" s="77"/>
      <c r="E2" s="77"/>
      <c r="F2" s="77"/>
      <c r="G2" s="77"/>
      <c r="H2" s="77"/>
      <c r="I2" s="77"/>
      <c r="J2" s="77"/>
      <c r="K2" s="77"/>
    </row>
    <row r="3" spans="1:11" ht="55.9" customHeight="1">
      <c r="A3" s="1">
        <v>305</v>
      </c>
      <c r="B3" s="40" t="s">
        <v>41</v>
      </c>
      <c r="C3" s="34">
        <f>C8</f>
        <v>341902372</v>
      </c>
      <c r="D3" s="34">
        <f aca="true" t="shared" si="0" ref="D3:J6">D8</f>
        <v>160641664.36</v>
      </c>
      <c r="E3" s="34">
        <f t="shared" si="0"/>
        <v>129470581.02</v>
      </c>
      <c r="F3" s="34">
        <f t="shared" si="0"/>
        <v>51790126.620000005</v>
      </c>
      <c r="G3" s="34">
        <f aca="true" t="shared" si="1" ref="G3:J3">G5+G6</f>
        <v>0</v>
      </c>
      <c r="H3" s="34">
        <f t="shared" si="1"/>
        <v>0</v>
      </c>
      <c r="I3" s="34">
        <f t="shared" si="1"/>
        <v>0</v>
      </c>
      <c r="J3" s="34">
        <f t="shared" si="1"/>
        <v>0</v>
      </c>
      <c r="K3" s="30" t="s">
        <v>22</v>
      </c>
    </row>
    <row r="4" spans="1:11" ht="31.9" customHeight="1">
      <c r="A4" s="1">
        <v>306</v>
      </c>
      <c r="B4" s="24" t="s">
        <v>26</v>
      </c>
      <c r="C4" s="34">
        <f>C9</f>
        <v>41662442.85</v>
      </c>
      <c r="D4" s="34">
        <f t="shared" si="0"/>
        <v>0</v>
      </c>
      <c r="E4" s="34">
        <f t="shared" si="0"/>
        <v>16902417.01</v>
      </c>
      <c r="F4" s="34">
        <f t="shared" si="0"/>
        <v>24760025.84</v>
      </c>
      <c r="G4" s="34">
        <v>0</v>
      </c>
      <c r="H4" s="34">
        <v>0</v>
      </c>
      <c r="I4" s="34">
        <v>0</v>
      </c>
      <c r="J4" s="34">
        <v>0</v>
      </c>
      <c r="K4" s="30" t="s">
        <v>7</v>
      </c>
    </row>
    <row r="5" spans="1:11" ht="31.9" customHeight="1">
      <c r="A5" s="1">
        <v>307</v>
      </c>
      <c r="B5" s="24" t="s">
        <v>10</v>
      </c>
      <c r="C5" s="34">
        <f>C10</f>
        <v>248042383.46</v>
      </c>
      <c r="D5" s="34">
        <f t="shared" si="0"/>
        <v>128353279.55</v>
      </c>
      <c r="E5" s="34">
        <f t="shared" si="0"/>
        <v>92659003.13</v>
      </c>
      <c r="F5" s="34">
        <f t="shared" si="0"/>
        <v>27030100.78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v>0</v>
      </c>
      <c r="K5" s="30" t="s">
        <v>22</v>
      </c>
    </row>
    <row r="6" spans="1:11" ht="27.6" customHeight="1">
      <c r="A6" s="1">
        <v>308</v>
      </c>
      <c r="B6" s="24" t="s">
        <v>11</v>
      </c>
      <c r="C6" s="34">
        <f>C11</f>
        <v>52197545.69</v>
      </c>
      <c r="D6" s="34">
        <f t="shared" si="0"/>
        <v>32288384.810000002</v>
      </c>
      <c r="E6" s="34">
        <f t="shared" si="0"/>
        <v>19909160.88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0" t="s">
        <v>22</v>
      </c>
    </row>
    <row r="7" spans="1:11" ht="14.45" customHeight="1">
      <c r="A7" s="1">
        <v>309</v>
      </c>
      <c r="B7" s="81" t="s">
        <v>42</v>
      </c>
      <c r="C7" s="82"/>
      <c r="D7" s="82"/>
      <c r="E7" s="82"/>
      <c r="F7" s="82"/>
      <c r="G7" s="82"/>
      <c r="H7" s="82"/>
      <c r="I7" s="82"/>
      <c r="J7" s="82"/>
      <c r="K7" s="82"/>
    </row>
    <row r="8" spans="1:11" ht="40.15" customHeight="1">
      <c r="A8" s="1">
        <v>310</v>
      </c>
      <c r="B8" s="24" t="s">
        <v>169</v>
      </c>
      <c r="C8" s="34">
        <f>C13</f>
        <v>341902372</v>
      </c>
      <c r="D8" s="34">
        <f aca="true" t="shared" si="2" ref="D8:J11">D13</f>
        <v>160641664.36</v>
      </c>
      <c r="E8" s="34">
        <f t="shared" si="2"/>
        <v>129470581.02</v>
      </c>
      <c r="F8" s="34">
        <f t="shared" si="2"/>
        <v>51790126.620000005</v>
      </c>
      <c r="G8" s="34">
        <f t="shared" si="2"/>
        <v>0</v>
      </c>
      <c r="H8" s="34">
        <f t="shared" si="2"/>
        <v>0</v>
      </c>
      <c r="I8" s="34">
        <f t="shared" si="2"/>
        <v>0</v>
      </c>
      <c r="J8" s="34">
        <f t="shared" si="2"/>
        <v>0</v>
      </c>
      <c r="K8" s="30" t="s">
        <v>22</v>
      </c>
    </row>
    <row r="9" spans="1:11" ht="24.6" customHeight="1">
      <c r="A9" s="1">
        <v>311</v>
      </c>
      <c r="B9" s="24" t="s">
        <v>26</v>
      </c>
      <c r="C9" s="34">
        <f>C14</f>
        <v>41662442.85</v>
      </c>
      <c r="D9" s="34">
        <f t="shared" si="2"/>
        <v>0</v>
      </c>
      <c r="E9" s="34">
        <f t="shared" si="2"/>
        <v>16902417.01</v>
      </c>
      <c r="F9" s="34">
        <f t="shared" si="2"/>
        <v>24760025.84</v>
      </c>
      <c r="G9" s="34">
        <f t="shared" si="2"/>
        <v>0</v>
      </c>
      <c r="H9" s="34">
        <v>0</v>
      </c>
      <c r="I9" s="34">
        <v>0</v>
      </c>
      <c r="J9" s="34">
        <v>0</v>
      </c>
      <c r="K9" s="30" t="s">
        <v>7</v>
      </c>
    </row>
    <row r="10" spans="1:11" ht="25.9" customHeight="1">
      <c r="A10" s="1">
        <v>312</v>
      </c>
      <c r="B10" s="24" t="s">
        <v>10</v>
      </c>
      <c r="C10" s="34">
        <f>C15</f>
        <v>248042383.46</v>
      </c>
      <c r="D10" s="34">
        <f t="shared" si="2"/>
        <v>128353279.55</v>
      </c>
      <c r="E10" s="34">
        <f t="shared" si="2"/>
        <v>92659003.13</v>
      </c>
      <c r="F10" s="34">
        <f t="shared" si="2"/>
        <v>27030100.78</v>
      </c>
      <c r="G10" s="34">
        <f t="shared" si="2"/>
        <v>0</v>
      </c>
      <c r="H10" s="34">
        <f t="shared" si="2"/>
        <v>0</v>
      </c>
      <c r="I10" s="34">
        <f t="shared" si="2"/>
        <v>0</v>
      </c>
      <c r="J10" s="34">
        <f t="shared" si="2"/>
        <v>0</v>
      </c>
      <c r="K10" s="30" t="s">
        <v>22</v>
      </c>
    </row>
    <row r="11" spans="1:11" ht="27.6" customHeight="1">
      <c r="A11" s="1">
        <v>313</v>
      </c>
      <c r="B11" s="24" t="s">
        <v>11</v>
      </c>
      <c r="C11" s="34">
        <f>C16</f>
        <v>52197545.69</v>
      </c>
      <c r="D11" s="34">
        <f t="shared" si="2"/>
        <v>32288384.810000002</v>
      </c>
      <c r="E11" s="34">
        <f t="shared" si="2"/>
        <v>19909160.88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0" t="s">
        <v>22</v>
      </c>
    </row>
    <row r="12" spans="1:11" ht="14.45" customHeight="1">
      <c r="A12" s="1">
        <v>314</v>
      </c>
      <c r="B12" s="81" t="s">
        <v>44</v>
      </c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54.6" customHeight="1">
      <c r="A13" s="1">
        <v>315</v>
      </c>
      <c r="B13" s="56" t="s">
        <v>170</v>
      </c>
      <c r="C13" s="34">
        <f>C14+C15+C16</f>
        <v>341902372</v>
      </c>
      <c r="D13" s="34">
        <f aca="true" t="shared" si="3" ref="D13:J13">D14+D15+D16</f>
        <v>160641664.36</v>
      </c>
      <c r="E13" s="34">
        <f t="shared" si="3"/>
        <v>129470581.02</v>
      </c>
      <c r="F13" s="34">
        <f t="shared" si="3"/>
        <v>51790126.620000005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0" t="s">
        <v>14</v>
      </c>
    </row>
    <row r="14" spans="1:11" ht="31.15" customHeight="1">
      <c r="A14" s="1">
        <v>316</v>
      </c>
      <c r="B14" s="24" t="s">
        <v>26</v>
      </c>
      <c r="C14" s="34">
        <f>C34</f>
        <v>41662442.85</v>
      </c>
      <c r="D14" s="34">
        <f aca="true" t="shared" si="4" ref="D14:J14">D34</f>
        <v>0</v>
      </c>
      <c r="E14" s="34">
        <f t="shared" si="4"/>
        <v>16902417.01</v>
      </c>
      <c r="F14" s="34">
        <f t="shared" si="4"/>
        <v>24760025.84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0" t="s">
        <v>14</v>
      </c>
    </row>
    <row r="15" spans="1:11" ht="24.6" customHeight="1">
      <c r="A15" s="1">
        <v>317</v>
      </c>
      <c r="B15" s="24" t="s">
        <v>10</v>
      </c>
      <c r="C15" s="34">
        <f>C20+C25+C30+C35+C39</f>
        <v>248042383.46</v>
      </c>
      <c r="D15" s="34">
        <f aca="true" t="shared" si="5" ref="D15:J15">D20+D25+D30+D35+D39</f>
        <v>128353279.55</v>
      </c>
      <c r="E15" s="34">
        <f t="shared" si="5"/>
        <v>92659003.13</v>
      </c>
      <c r="F15" s="34">
        <f t="shared" si="5"/>
        <v>27030100.78</v>
      </c>
      <c r="G15" s="34">
        <f t="shared" si="5"/>
        <v>0</v>
      </c>
      <c r="H15" s="34">
        <f t="shared" si="5"/>
        <v>0</v>
      </c>
      <c r="I15" s="34">
        <f t="shared" si="5"/>
        <v>0</v>
      </c>
      <c r="J15" s="34">
        <f t="shared" si="5"/>
        <v>0</v>
      </c>
      <c r="K15" s="30" t="s">
        <v>14</v>
      </c>
    </row>
    <row r="16" spans="1:11" ht="14.45" customHeight="1">
      <c r="A16" s="1">
        <v>318</v>
      </c>
      <c r="B16" s="24" t="s">
        <v>11</v>
      </c>
      <c r="C16" s="34">
        <f>C21+C26+C31+C40+C43</f>
        <v>52197545.69</v>
      </c>
      <c r="D16" s="34">
        <f aca="true" t="shared" si="6" ref="D16:J16">D21+D26+D31+D40+D43</f>
        <v>32288384.810000002</v>
      </c>
      <c r="E16" s="34">
        <f t="shared" si="6"/>
        <v>19909160.88</v>
      </c>
      <c r="F16" s="34">
        <f t="shared" si="6"/>
        <v>0</v>
      </c>
      <c r="G16" s="34">
        <f t="shared" si="6"/>
        <v>0</v>
      </c>
      <c r="H16" s="34">
        <f t="shared" si="6"/>
        <v>0</v>
      </c>
      <c r="I16" s="34">
        <f t="shared" si="6"/>
        <v>0</v>
      </c>
      <c r="J16" s="34">
        <f t="shared" si="6"/>
        <v>0</v>
      </c>
      <c r="K16" s="30" t="s">
        <v>14</v>
      </c>
    </row>
    <row r="17" spans="1:11" ht="27.6" customHeight="1">
      <c r="A17" s="1">
        <v>319</v>
      </c>
      <c r="B17" s="40" t="s">
        <v>116</v>
      </c>
      <c r="C17" s="34"/>
      <c r="D17" s="34"/>
      <c r="E17" s="34"/>
      <c r="F17" s="34"/>
      <c r="G17" s="34"/>
      <c r="H17" s="34"/>
      <c r="I17" s="34"/>
      <c r="J17" s="34"/>
      <c r="K17" s="30"/>
    </row>
    <row r="18" spans="1:11" ht="56.45" customHeight="1">
      <c r="A18" s="1">
        <v>320</v>
      </c>
      <c r="B18" s="24" t="s">
        <v>144</v>
      </c>
      <c r="C18" s="34">
        <f>C21</f>
        <v>20308397.05</v>
      </c>
      <c r="D18" s="34">
        <f aca="true" t="shared" si="7" ref="D18:J18">D21</f>
        <v>20308397.05</v>
      </c>
      <c r="E18" s="34">
        <f t="shared" si="7"/>
        <v>0</v>
      </c>
      <c r="F18" s="34">
        <f t="shared" si="7"/>
        <v>0</v>
      </c>
      <c r="G18" s="34">
        <f t="shared" si="7"/>
        <v>0</v>
      </c>
      <c r="H18" s="34">
        <f t="shared" si="7"/>
        <v>0</v>
      </c>
      <c r="I18" s="34">
        <f t="shared" si="7"/>
        <v>0</v>
      </c>
      <c r="J18" s="34">
        <f t="shared" si="7"/>
        <v>0</v>
      </c>
      <c r="K18" s="30"/>
    </row>
    <row r="19" spans="1:11" ht="18" customHeight="1">
      <c r="A19" s="1">
        <v>321</v>
      </c>
      <c r="B19" s="24" t="s">
        <v>26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0"/>
    </row>
    <row r="20" spans="1:11" ht="18.6" customHeight="1">
      <c r="A20" s="1">
        <v>322</v>
      </c>
      <c r="B20" s="24" t="s">
        <v>10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0"/>
    </row>
    <row r="21" spans="1:11" ht="13.15" customHeight="1">
      <c r="A21" s="1">
        <v>323</v>
      </c>
      <c r="B21" s="24" t="s">
        <v>11</v>
      </c>
      <c r="C21" s="34">
        <f>D21</f>
        <v>20308397.05</v>
      </c>
      <c r="D21" s="34">
        <v>20308397.05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0"/>
    </row>
    <row r="22" spans="1:11" ht="18" customHeight="1">
      <c r="A22" s="1">
        <v>324</v>
      </c>
      <c r="B22" s="40" t="s">
        <v>117</v>
      </c>
      <c r="C22" s="34"/>
      <c r="D22" s="34"/>
      <c r="E22" s="34"/>
      <c r="F22" s="34"/>
      <c r="G22" s="34"/>
      <c r="H22" s="34"/>
      <c r="I22" s="34"/>
      <c r="J22" s="34"/>
      <c r="K22" s="30"/>
    </row>
    <row r="23" spans="1:11" ht="180" customHeight="1">
      <c r="A23" s="1">
        <v>325</v>
      </c>
      <c r="B23" s="24" t="s">
        <v>145</v>
      </c>
      <c r="C23" s="34">
        <f>C25</f>
        <v>45592375.38</v>
      </c>
      <c r="D23" s="34">
        <v>45592375.38</v>
      </c>
      <c r="E23" s="34">
        <f aca="true" t="shared" si="8" ref="E23:F23">E25</f>
        <v>0</v>
      </c>
      <c r="F23" s="34">
        <f t="shared" si="8"/>
        <v>0</v>
      </c>
      <c r="G23" s="34">
        <v>0</v>
      </c>
      <c r="H23" s="34">
        <v>0</v>
      </c>
      <c r="I23" s="34">
        <v>0</v>
      </c>
      <c r="J23" s="34">
        <v>0</v>
      </c>
      <c r="K23" s="30"/>
    </row>
    <row r="24" spans="1:11" ht="18" customHeight="1">
      <c r="A24" s="1">
        <v>326</v>
      </c>
      <c r="B24" s="24" t="s">
        <v>26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0"/>
    </row>
    <row r="25" spans="1:11" ht="22.15" customHeight="1">
      <c r="A25" s="1">
        <v>327</v>
      </c>
      <c r="B25" s="24" t="s">
        <v>10</v>
      </c>
      <c r="C25" s="34">
        <f>SUM(D25:F25)</f>
        <v>45592375.38</v>
      </c>
      <c r="D25" s="34">
        <v>45592375.38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0"/>
    </row>
    <row r="26" spans="1:11" ht="27.6" customHeight="1">
      <c r="A26" s="1">
        <v>328</v>
      </c>
      <c r="B26" s="24" t="s">
        <v>11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0"/>
    </row>
    <row r="27" spans="1:11" ht="18" customHeight="1">
      <c r="A27" s="1">
        <v>329</v>
      </c>
      <c r="B27" s="40" t="s">
        <v>119</v>
      </c>
      <c r="C27" s="34"/>
      <c r="D27" s="34"/>
      <c r="E27" s="34"/>
      <c r="F27" s="34"/>
      <c r="G27" s="34"/>
      <c r="H27" s="34"/>
      <c r="I27" s="34"/>
      <c r="J27" s="34"/>
      <c r="K27" s="30"/>
    </row>
    <row r="28" spans="1:11" ht="114" customHeight="1">
      <c r="A28" s="1">
        <v>330</v>
      </c>
      <c r="B28" s="24" t="s">
        <v>146</v>
      </c>
      <c r="C28" s="34">
        <f>C30</f>
        <v>53609551.73</v>
      </c>
      <c r="D28" s="34">
        <v>53609551.73</v>
      </c>
      <c r="E28" s="34">
        <f aca="true" t="shared" si="9" ref="E28:F28">E30</f>
        <v>0</v>
      </c>
      <c r="F28" s="34">
        <f t="shared" si="9"/>
        <v>0</v>
      </c>
      <c r="G28" s="34">
        <v>0</v>
      </c>
      <c r="H28" s="34">
        <v>0</v>
      </c>
      <c r="I28" s="34">
        <v>0</v>
      </c>
      <c r="J28" s="34">
        <v>0</v>
      </c>
      <c r="K28" s="30"/>
    </row>
    <row r="29" spans="1:11" ht="41.45" customHeight="1">
      <c r="A29" s="1">
        <v>331</v>
      </c>
      <c r="B29" s="24" t="s">
        <v>26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0"/>
    </row>
    <row r="30" spans="1:11" ht="41.45" customHeight="1">
      <c r="A30" s="1">
        <v>332</v>
      </c>
      <c r="B30" s="24" t="s">
        <v>10</v>
      </c>
      <c r="C30" s="34">
        <f>SUM(D30:F30)</f>
        <v>53609551.73</v>
      </c>
      <c r="D30" s="34">
        <v>53609551.73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0"/>
    </row>
    <row r="31" spans="1:11" ht="27.6" customHeight="1">
      <c r="A31" s="1">
        <v>333</v>
      </c>
      <c r="B31" s="24" t="s">
        <v>11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0"/>
    </row>
    <row r="32" spans="1:11" ht="27.6" customHeight="1">
      <c r="A32" s="1">
        <v>334</v>
      </c>
      <c r="B32" s="40" t="s">
        <v>121</v>
      </c>
      <c r="C32" s="34"/>
      <c r="D32" s="34"/>
      <c r="E32" s="34"/>
      <c r="F32" s="34"/>
      <c r="G32" s="34"/>
      <c r="H32" s="34"/>
      <c r="I32" s="34"/>
      <c r="J32" s="34"/>
      <c r="K32" s="30"/>
    </row>
    <row r="33" spans="1:11" ht="44.45" customHeight="1">
      <c r="A33" s="1">
        <v>335</v>
      </c>
      <c r="B33" s="24" t="s">
        <v>335</v>
      </c>
      <c r="C33" s="34">
        <f>C34+C35+C36</f>
        <v>224886178.71999997</v>
      </c>
      <c r="D33" s="34">
        <f aca="true" t="shared" si="10" ref="D33:J33">D34+D35+D36</f>
        <v>40747100.72</v>
      </c>
      <c r="E33" s="34">
        <f t="shared" si="10"/>
        <v>103650636</v>
      </c>
      <c r="F33" s="34">
        <f t="shared" si="10"/>
        <v>80488442</v>
      </c>
      <c r="G33" s="34">
        <f t="shared" si="10"/>
        <v>0</v>
      </c>
      <c r="H33" s="34">
        <f t="shared" si="10"/>
        <v>0</v>
      </c>
      <c r="I33" s="34">
        <f t="shared" si="10"/>
        <v>0</v>
      </c>
      <c r="J33" s="34">
        <f t="shared" si="10"/>
        <v>0</v>
      </c>
      <c r="K33" s="30"/>
    </row>
    <row r="34" spans="1:11" ht="41.45" customHeight="1">
      <c r="A34" s="1">
        <v>336</v>
      </c>
      <c r="B34" s="24" t="s">
        <v>26</v>
      </c>
      <c r="C34" s="34">
        <f>D34+E34+F34</f>
        <v>41662442.85</v>
      </c>
      <c r="D34" s="34">
        <v>0</v>
      </c>
      <c r="E34" s="34">
        <v>16902417.01</v>
      </c>
      <c r="F34" s="34">
        <v>24760025.84</v>
      </c>
      <c r="G34" s="34">
        <v>0</v>
      </c>
      <c r="H34" s="34">
        <v>0</v>
      </c>
      <c r="I34" s="34">
        <v>0</v>
      </c>
      <c r="J34" s="34">
        <v>0</v>
      </c>
      <c r="K34" s="30"/>
    </row>
    <row r="35" spans="1:11" ht="41.45" customHeight="1">
      <c r="A35" s="1">
        <v>337</v>
      </c>
      <c r="B35" s="24" t="s">
        <v>10</v>
      </c>
      <c r="C35" s="34">
        <f>D35+E35+F35</f>
        <v>66040229.19</v>
      </c>
      <c r="D35" s="34">
        <v>0</v>
      </c>
      <c r="E35" s="34">
        <v>39010128.41</v>
      </c>
      <c r="F35" s="34">
        <v>27030100.78</v>
      </c>
      <c r="G35" s="34">
        <v>0</v>
      </c>
      <c r="H35" s="34">
        <v>0</v>
      </c>
      <c r="I35" s="34">
        <v>0</v>
      </c>
      <c r="J35" s="34">
        <v>0</v>
      </c>
      <c r="K35" s="30"/>
    </row>
    <row r="36" spans="1:11" ht="27.6" customHeight="1">
      <c r="A36" s="1">
        <v>338</v>
      </c>
      <c r="B36" s="24" t="s">
        <v>11</v>
      </c>
      <c r="C36" s="34">
        <f>SUM(D36:F36)</f>
        <v>117183506.67999999</v>
      </c>
      <c r="D36" s="34">
        <v>40747100.72</v>
      </c>
      <c r="E36" s="34">
        <v>47738090.58</v>
      </c>
      <c r="F36" s="34">
        <v>28698315.38</v>
      </c>
      <c r="G36" s="34">
        <v>0</v>
      </c>
      <c r="H36" s="34">
        <v>0</v>
      </c>
      <c r="I36" s="34">
        <v>0</v>
      </c>
      <c r="J36" s="34">
        <v>0</v>
      </c>
      <c r="K36" s="30"/>
    </row>
    <row r="37" spans="1:11" ht="27.6" customHeight="1">
      <c r="A37" s="1">
        <v>339</v>
      </c>
      <c r="B37" s="57" t="s">
        <v>123</v>
      </c>
      <c r="C37" s="58"/>
      <c r="D37" s="58"/>
      <c r="E37" s="58"/>
      <c r="F37" s="58"/>
      <c r="G37" s="58"/>
      <c r="H37" s="58"/>
      <c r="I37" s="58"/>
      <c r="J37" s="58"/>
      <c r="K37" s="59"/>
    </row>
    <row r="38" spans="1:11" ht="40.15" customHeight="1">
      <c r="A38" s="1">
        <v>340</v>
      </c>
      <c r="B38" s="24" t="s">
        <v>336</v>
      </c>
      <c r="C38" s="34">
        <f aca="true" t="shared" si="11" ref="C38:J38">C40+C39</f>
        <v>113686316.8</v>
      </c>
      <c r="D38" s="34">
        <f t="shared" si="11"/>
        <v>40128281.2</v>
      </c>
      <c r="E38" s="34">
        <f t="shared" si="11"/>
        <v>73558035.6</v>
      </c>
      <c r="F38" s="34">
        <f t="shared" si="11"/>
        <v>0</v>
      </c>
      <c r="G38" s="34">
        <f t="shared" si="11"/>
        <v>0</v>
      </c>
      <c r="H38" s="34">
        <f t="shared" si="11"/>
        <v>0</v>
      </c>
      <c r="I38" s="34">
        <f t="shared" si="11"/>
        <v>0</v>
      </c>
      <c r="J38" s="34">
        <f t="shared" si="11"/>
        <v>0</v>
      </c>
      <c r="K38" s="59"/>
    </row>
    <row r="39" spans="1:11" ht="41.45" customHeight="1">
      <c r="A39" s="1">
        <v>341</v>
      </c>
      <c r="B39" s="24" t="s">
        <v>2</v>
      </c>
      <c r="C39" s="34">
        <f>SUM(D39:E39)</f>
        <v>82800227.16</v>
      </c>
      <c r="D39" s="34">
        <v>29151352.44</v>
      </c>
      <c r="E39" s="34">
        <v>53648874.72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59"/>
    </row>
    <row r="40" spans="1:11" ht="27.6" customHeight="1">
      <c r="A40" s="1">
        <v>342</v>
      </c>
      <c r="B40" s="24" t="s">
        <v>3</v>
      </c>
      <c r="C40" s="34">
        <f>SUM(D40:E40)</f>
        <v>30886089.64</v>
      </c>
      <c r="D40" s="34">
        <v>10976928.76</v>
      </c>
      <c r="E40" s="34">
        <v>19909160.88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59"/>
    </row>
    <row r="41" spans="1:11" ht="27.6" customHeight="1">
      <c r="A41" s="1">
        <v>343</v>
      </c>
      <c r="B41" s="40" t="s">
        <v>124</v>
      </c>
      <c r="C41" s="34"/>
      <c r="D41" s="34"/>
      <c r="E41" s="34"/>
      <c r="F41" s="34"/>
      <c r="G41" s="34"/>
      <c r="H41" s="34"/>
      <c r="I41" s="34"/>
      <c r="J41" s="34"/>
      <c r="K41" s="59"/>
    </row>
    <row r="42" spans="1:11" ht="90" customHeight="1">
      <c r="A42" s="1">
        <v>344</v>
      </c>
      <c r="B42" s="24" t="s">
        <v>339</v>
      </c>
      <c r="C42" s="34">
        <f>C43</f>
        <v>1003059</v>
      </c>
      <c r="D42" s="34">
        <f aca="true" t="shared" si="12" ref="D42:J42">D43</f>
        <v>1003059</v>
      </c>
      <c r="E42" s="34">
        <f t="shared" si="12"/>
        <v>0</v>
      </c>
      <c r="F42" s="34">
        <f t="shared" si="12"/>
        <v>0</v>
      </c>
      <c r="G42" s="34">
        <f t="shared" si="12"/>
        <v>0</v>
      </c>
      <c r="H42" s="34">
        <f t="shared" si="12"/>
        <v>0</v>
      </c>
      <c r="I42" s="34">
        <f t="shared" si="12"/>
        <v>0</v>
      </c>
      <c r="J42" s="34">
        <f t="shared" si="12"/>
        <v>0</v>
      </c>
      <c r="K42" s="59"/>
    </row>
    <row r="43" spans="1:11" ht="27.6" customHeight="1">
      <c r="A43" s="1">
        <v>345</v>
      </c>
      <c r="B43" s="24" t="s">
        <v>3</v>
      </c>
      <c r="C43" s="34">
        <f>D43+E43+F43+G43+H43+I43+J43</f>
        <v>1003059</v>
      </c>
      <c r="D43" s="34">
        <v>1003059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59"/>
    </row>
    <row r="44" spans="1:11" ht="15">
      <c r="A44" s="1"/>
      <c r="B44" s="40" t="s">
        <v>141</v>
      </c>
      <c r="C44" s="34"/>
      <c r="D44" s="34"/>
      <c r="E44" s="34"/>
      <c r="F44" s="34"/>
      <c r="G44" s="34"/>
      <c r="H44" s="34"/>
      <c r="I44" s="34"/>
      <c r="J44" s="34"/>
      <c r="K44" s="59"/>
    </row>
    <row r="45" spans="1:11" ht="72" customHeight="1">
      <c r="A45" s="1"/>
      <c r="B45" s="24" t="s">
        <v>340</v>
      </c>
      <c r="C45" s="34">
        <f>C46</f>
        <v>117183506.67999999</v>
      </c>
      <c r="D45" s="34">
        <f aca="true" t="shared" si="13" ref="D45:J45">D46</f>
        <v>40747100.72</v>
      </c>
      <c r="E45" s="34">
        <f t="shared" si="13"/>
        <v>47738090.58</v>
      </c>
      <c r="F45" s="34">
        <f t="shared" si="13"/>
        <v>28698315.38</v>
      </c>
      <c r="G45" s="34">
        <f t="shared" si="13"/>
        <v>0</v>
      </c>
      <c r="H45" s="34">
        <f t="shared" si="13"/>
        <v>0</v>
      </c>
      <c r="I45" s="34">
        <f t="shared" si="13"/>
        <v>0</v>
      </c>
      <c r="J45" s="34">
        <f t="shared" si="13"/>
        <v>0</v>
      </c>
      <c r="K45" s="59"/>
    </row>
    <row r="46" spans="1:11" ht="15">
      <c r="A46" s="1"/>
      <c r="B46" s="24" t="s">
        <v>3</v>
      </c>
      <c r="C46" s="34">
        <f>D46+E46+F46</f>
        <v>117183506.67999999</v>
      </c>
      <c r="D46" s="34">
        <v>40747100.72</v>
      </c>
      <c r="E46" s="34">
        <v>47738090.58</v>
      </c>
      <c r="F46" s="34">
        <v>28698315.38</v>
      </c>
      <c r="G46" s="34">
        <v>0</v>
      </c>
      <c r="H46" s="34">
        <v>0</v>
      </c>
      <c r="I46" s="34">
        <v>0</v>
      </c>
      <c r="J46" s="34">
        <v>0</v>
      </c>
      <c r="K46" s="59"/>
    </row>
  </sheetData>
  <mergeCells count="3">
    <mergeCell ref="B2:K2"/>
    <mergeCell ref="B7:K7"/>
    <mergeCell ref="B12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Людмила</cp:lastModifiedBy>
  <cp:lastPrinted>2015-06-23T06:40:06Z</cp:lastPrinted>
  <dcterms:created xsi:type="dcterms:W3CDTF">2014-11-11T06:52:36Z</dcterms:created>
  <dcterms:modified xsi:type="dcterms:W3CDTF">2015-06-23T06:40:10Z</dcterms:modified>
  <cp:category/>
  <cp:version/>
  <cp:contentType/>
  <cp:contentStatus/>
</cp:coreProperties>
</file>