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<sst xmlns="http://schemas.openxmlformats.org/spreadsheetml/2006/main" count="665" uniqueCount="124">
  <si>
    <t>Приложение № 2
к муниципальной  программе 
"Развитие образования,культуры, спорта и молодежной политики в Камышловском городском округе до 2020 года"</t>
  </si>
  <si>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</si>
  <si>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</si>
  <si>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</si>
  <si>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</si>
  <si>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</si>
  <si>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</si>
  <si>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</si>
  <si>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</si>
  <si>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</si>
  <si>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</si>
  <si>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Приложение № 2.1   
к муниципальной  программе 
"Развитие образования,культуры, спорта и молодежной политики в Камышловском городском округе до 2020 года"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</si>
  <si>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</si>
  <si>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</si>
  <si>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</si>
  <si>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</si>
  <si>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Приложение № 2.2  
к муниципальной  программе 
"Развитие образования,культуры, спорта и молодежной политики в Камышловском городском округе до 2020 года"</t>
  </si>
  <si>
    <t>13-40</t>
  </si>
  <si>
    <t>Приложение № 2.3 
к муниципальной  программе 
"Развитие образования,культуры, спорта и молодежной политики в Камышловском городском округе до 2020 года"</t>
  </si>
  <si>
    <t>44-47</t>
  </si>
  <si>
    <t>Приложение № 2.4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</si>
  <si>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</si>
  <si>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</si>
  <si>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</si>
  <si>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</si>
  <si>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</si>
  <si>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</si>
  <si>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</si>
  <si>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t>Приложение № 2.6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</si>
  <si>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</si>
  <si>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</si>
  <si>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t>Приложение № 2.7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</si>
  <si>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</si>
  <si>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</si>
  <si>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t>Приложение № 2.8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</si>
  <si>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</si>
  <si>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</si>
  <si>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t>Приложение № 2.9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</si>
  <si>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</si>
  <si>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</si>
  <si>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t>Приложение № 2.10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</si>
  <si>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</si>
  <si>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</si>
  <si>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</t>
  </si>
  <si>
    <t>166-171</t>
  </si>
  <si>
    <t>Приложение № 2.12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</si>
  <si>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</si>
  <si>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</si>
  <si>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</si>
  <si>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</si>
  <si>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Мероприятие 3.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</si>
  <si>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</si>
  <si>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</si>
  <si>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</si>
  <si>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</si>
  <si>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</si>
  <si>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</si>
  <si>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</si>
  <si>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</si>
  <si>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</si>
  <si>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</si>
  <si>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</si>
  <si>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</si>
  <si>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Мероприятие 4.Капитальный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</si>
  <si>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</si>
  <si>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</si>
  <si>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</si>
  <si>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</si>
  <si>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</si>
  <si>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</si>
  <si>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</si>
  <si>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</si>
  <si>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</si>
  <si>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</si>
  <si>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</si>
  <si>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</si>
  <si>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</si>
  <si>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</si>
  <si>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</si>
  <si>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</si>
  <si>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</si>
  <si>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</si>
  <si>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</si>
  <si>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</si>
  <si>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</si>
  <si>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</si>
  <si>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</si>
  <si>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</si>
  <si>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</si>
  <si>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Приложение № 2.5  
к муниципальной  программе 
"Развитие образования,культуры, спорта и молодежной политики в Камышловском городском округе до 2020 года"</t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</si>
  <si>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</si>
  <si>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</si>
  <si>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</si>
  <si>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</si>
  <si>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</si>
  <si>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</si>
  <si>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</si>
  <si>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</si>
  <si>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</si>
  <si>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</si>
  <si>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</si>
  <si>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</si>
  <si>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</si>
  <si>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</si>
  <si>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</si>
  <si>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</si>
  <si>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</si>
  <si>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t>Приложение № 2.13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</si>
  <si>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</si>
  <si>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</si>
  <si>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Приложение № 2.14
к муниципальной  программе 
"Развитие образования,культуры, спорта и молодежной политики в Камышловском городском округе до 2020 года"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</si>
  <si>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</si>
  <si>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</si>
  <si>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</si>
  <si>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</si>
  <si>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</si>
  <si>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</si>
  <si>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</si>
  <si>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Приложение № 2.15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</si>
  <si>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улудшение жилищных условий</t>
    </r>
  </si>
  <si>
    <r>
      <t xml:space="preserve">Мероприятие 1 Мероприятия по предоставлению поддержки молодым семьям на улудшение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</si>
  <si>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</si>
  <si>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</si>
  <si>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от                         года  № 
г. Камышлов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</si>
</sst>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  <numFmt numFmtId="173" formatCode="#,##0.00_ ;\-#,##0.00\ "/>
    <numFmt numFmtId="174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67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66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wrapText="1"/>
    </xf>
    <xf numFmtId="166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vertical="center"/>
    </xf>
    <xf numFmtId="16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66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tabSelected="1" zoomScale="75" zoomScaleNormal="75" zoomScalePageLayoutView="0" workbookViewId="0" topLeftCell="A1">
      <selection activeCell="F8" sqref="F8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129" customWidth="1"/>
    <col min="7" max="7" width="20.7109375" style="91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99"/>
      <c r="G1" s="3"/>
      <c r="H1" s="3"/>
      <c r="I1" s="3"/>
      <c r="J1" s="3"/>
      <c r="K1" s="5"/>
    </row>
    <row r="2" spans="1:11" ht="90.75" customHeight="1">
      <c r="A2" s="1"/>
      <c r="B2" s="2"/>
      <c r="C2" s="3"/>
      <c r="D2" s="4"/>
      <c r="E2" s="4"/>
      <c r="F2" s="100"/>
      <c r="G2" s="3"/>
      <c r="H2" s="3"/>
      <c r="I2" s="130" t="s">
        <v>123</v>
      </c>
      <c r="J2" s="142" t="s">
        <v>0</v>
      </c>
      <c r="K2" s="142"/>
    </row>
    <row r="3" spans="1:11" ht="57" customHeight="1">
      <c r="A3" s="150" t="s">
        <v>48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">
      <c r="A4" s="1"/>
      <c r="B4" s="2"/>
      <c r="C4" s="3"/>
      <c r="D4" s="3"/>
      <c r="E4" s="3"/>
      <c r="F4" s="99"/>
      <c r="G4" s="3"/>
      <c r="H4" s="3"/>
      <c r="I4" s="3"/>
      <c r="J4" s="3"/>
      <c r="K4" s="5"/>
    </row>
    <row r="5" spans="1:11" ht="18.75">
      <c r="A5" s="152" t="s">
        <v>1</v>
      </c>
      <c r="B5" s="154" t="s">
        <v>2</v>
      </c>
      <c r="C5" s="155" t="s">
        <v>90</v>
      </c>
      <c r="D5" s="156"/>
      <c r="E5" s="156"/>
      <c r="F5" s="156"/>
      <c r="G5" s="156"/>
      <c r="H5" s="156"/>
      <c r="I5" s="156"/>
      <c r="J5" s="156"/>
      <c r="K5" s="147" t="s">
        <v>3</v>
      </c>
    </row>
    <row r="6" spans="1:11" ht="69" customHeight="1">
      <c r="A6" s="153"/>
      <c r="B6" s="154"/>
      <c r="C6" s="6" t="s">
        <v>4</v>
      </c>
      <c r="D6" s="7">
        <v>2014</v>
      </c>
      <c r="E6" s="7">
        <v>2015</v>
      </c>
      <c r="F6" s="101">
        <v>2016</v>
      </c>
      <c r="G6" s="7">
        <v>2017</v>
      </c>
      <c r="H6" s="7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5</v>
      </c>
      <c r="C7" s="6">
        <v>3</v>
      </c>
      <c r="D7" s="7">
        <v>4</v>
      </c>
      <c r="E7" s="7">
        <v>5</v>
      </c>
      <c r="F7" s="101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6</v>
      </c>
      <c r="C8" s="66">
        <f aca="true" t="shared" si="0" ref="C8:J8">SUM(C9:C12)</f>
        <v>3764075012</v>
      </c>
      <c r="D8" s="66">
        <f t="shared" si="0"/>
        <v>458775148</v>
      </c>
      <c r="E8" s="66">
        <f t="shared" si="0"/>
        <v>497655320</v>
      </c>
      <c r="F8" s="102">
        <f t="shared" si="0"/>
        <v>505473100</v>
      </c>
      <c r="G8" s="66">
        <f t="shared" si="0"/>
        <v>575953144</v>
      </c>
      <c r="H8" s="66">
        <f t="shared" si="0"/>
        <v>547508000</v>
      </c>
      <c r="I8" s="66">
        <f t="shared" si="0"/>
        <v>574934200</v>
      </c>
      <c r="J8" s="66">
        <f t="shared" si="0"/>
        <v>603776100</v>
      </c>
      <c r="K8" s="12"/>
    </row>
    <row r="9" spans="1:11" ht="18.75">
      <c r="A9" s="10">
        <f>A8+1</f>
        <v>1</v>
      </c>
      <c r="B9" s="13" t="s">
        <v>7</v>
      </c>
      <c r="C9" s="66">
        <f>SUM(D9:J9)</f>
        <v>1728000</v>
      </c>
      <c r="D9" s="58">
        <f aca="true" t="shared" si="1" ref="D9:J12">D23+D88+D178+D224+D286+D330+D375+D401+D436+D476+D500+D532+D559+D586</f>
        <v>405200</v>
      </c>
      <c r="E9" s="58">
        <f t="shared" si="1"/>
        <v>1322800</v>
      </c>
      <c r="F9" s="103">
        <f t="shared" si="1"/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  <c r="J9" s="58">
        <f t="shared" si="1"/>
        <v>0</v>
      </c>
      <c r="K9" s="14"/>
    </row>
    <row r="10" spans="1:11" ht="18.75">
      <c r="A10" s="10">
        <f>A9+1</f>
        <v>2</v>
      </c>
      <c r="B10" s="13" t="s">
        <v>8</v>
      </c>
      <c r="C10" s="66">
        <f>SUM(D10:J10)</f>
        <v>1725839948</v>
      </c>
      <c r="D10" s="58">
        <f t="shared" si="1"/>
        <v>207112848</v>
      </c>
      <c r="E10" s="58">
        <f t="shared" si="1"/>
        <v>228896700</v>
      </c>
      <c r="F10" s="103">
        <f t="shared" si="1"/>
        <v>269204100</v>
      </c>
      <c r="G10" s="58">
        <f t="shared" si="1"/>
        <v>258885700</v>
      </c>
      <c r="H10" s="58">
        <f t="shared" si="1"/>
        <v>241573400</v>
      </c>
      <c r="I10" s="58">
        <f t="shared" si="1"/>
        <v>253699800</v>
      </c>
      <c r="J10" s="58">
        <f t="shared" si="1"/>
        <v>266467400</v>
      </c>
      <c r="K10" s="14"/>
    </row>
    <row r="11" spans="1:11" ht="18.75">
      <c r="A11" s="10">
        <f>A10+1</f>
        <v>3</v>
      </c>
      <c r="B11" s="13" t="s">
        <v>9</v>
      </c>
      <c r="C11" s="66">
        <f>SUM(D11:J11)</f>
        <v>2036507064</v>
      </c>
      <c r="D11" s="58">
        <f t="shared" si="1"/>
        <v>251257100</v>
      </c>
      <c r="E11" s="58">
        <f t="shared" si="1"/>
        <v>267435819.99999997</v>
      </c>
      <c r="F11" s="103">
        <f t="shared" si="1"/>
        <v>236269000</v>
      </c>
      <c r="G11" s="58">
        <f t="shared" si="1"/>
        <v>317067444</v>
      </c>
      <c r="H11" s="58">
        <f t="shared" si="1"/>
        <v>305934600</v>
      </c>
      <c r="I11" s="58">
        <f t="shared" si="1"/>
        <v>321234400</v>
      </c>
      <c r="J11" s="58">
        <f t="shared" si="1"/>
        <v>337308700</v>
      </c>
      <c r="K11" s="14"/>
    </row>
    <row r="12" spans="1:11" ht="18.75">
      <c r="A12" s="10">
        <f>A11+1</f>
        <v>4</v>
      </c>
      <c r="B12" s="13" t="s">
        <v>10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103">
        <f t="shared" si="1"/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14"/>
    </row>
    <row r="13" spans="1:11" ht="18.75">
      <c r="A13" s="10"/>
      <c r="B13" s="15"/>
      <c r="C13" s="66"/>
      <c r="D13" s="59"/>
      <c r="E13" s="59"/>
      <c r="F13" s="104"/>
      <c r="G13" s="59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05"/>
      <c r="G14" s="19"/>
      <c r="H14" s="19"/>
      <c r="I14" s="19"/>
      <c r="J14" s="19"/>
      <c r="K14" s="20"/>
    </row>
    <row r="15" spans="1:11" ht="89.25" customHeight="1">
      <c r="A15" s="1"/>
      <c r="B15" s="2"/>
      <c r="C15" s="3"/>
      <c r="D15" s="4"/>
      <c r="E15" s="4"/>
      <c r="F15" s="100"/>
      <c r="G15" s="3"/>
      <c r="H15" s="3"/>
      <c r="I15" s="131" t="s">
        <v>123</v>
      </c>
      <c r="J15" s="142" t="s">
        <v>11</v>
      </c>
      <c r="K15" s="142"/>
    </row>
    <row r="16" spans="1:11" ht="49.5" customHeight="1">
      <c r="A16" s="143" t="s">
        <v>87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99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99"/>
      <c r="G18" s="3"/>
      <c r="H18" s="3"/>
      <c r="I18" s="3"/>
      <c r="J18" s="3"/>
      <c r="K18" s="5"/>
    </row>
    <row r="19" spans="1:11" ht="15">
      <c r="A19" s="145" t="s">
        <v>1</v>
      </c>
      <c r="B19" s="147" t="s">
        <v>2</v>
      </c>
      <c r="C19" s="148" t="s">
        <v>90</v>
      </c>
      <c r="D19" s="149"/>
      <c r="E19" s="149"/>
      <c r="F19" s="149"/>
      <c r="G19" s="149"/>
      <c r="H19" s="149"/>
      <c r="I19" s="149"/>
      <c r="J19" s="149"/>
      <c r="K19" s="147" t="s">
        <v>3</v>
      </c>
    </row>
    <row r="20" spans="1:11" ht="92.25" customHeight="1">
      <c r="A20" s="146"/>
      <c r="B20" s="147"/>
      <c r="C20" s="21" t="s">
        <v>4</v>
      </c>
      <c r="D20" s="22">
        <v>2014</v>
      </c>
      <c r="E20" s="22">
        <v>2015</v>
      </c>
      <c r="F20" s="106">
        <v>2016</v>
      </c>
      <c r="G20" s="22">
        <v>2017</v>
      </c>
      <c r="H20" s="22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5</v>
      </c>
      <c r="C21" s="21">
        <v>3</v>
      </c>
      <c r="D21" s="22">
        <v>4</v>
      </c>
      <c r="E21" s="22">
        <v>5</v>
      </c>
      <c r="F21" s="106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12</v>
      </c>
      <c r="C22" s="60">
        <f>SUM(C23:C26)</f>
        <v>1280470848.94</v>
      </c>
      <c r="D22" s="60">
        <f aca="true" t="shared" si="2" ref="D22:J22">SUM(D23:D26)</f>
        <v>155472427</v>
      </c>
      <c r="E22" s="60">
        <f t="shared" si="2"/>
        <v>170275483.94</v>
      </c>
      <c r="F22" s="107">
        <f>SUM(F23:F26)</f>
        <v>178099722</v>
      </c>
      <c r="G22" s="60">
        <f t="shared" si="2"/>
        <v>200381416</v>
      </c>
      <c r="H22" s="60">
        <f t="shared" si="2"/>
        <v>182788800</v>
      </c>
      <c r="I22" s="60">
        <f t="shared" si="2"/>
        <v>191928300</v>
      </c>
      <c r="J22" s="60">
        <f t="shared" si="2"/>
        <v>201524700</v>
      </c>
      <c r="K22" s="28"/>
    </row>
    <row r="23" spans="1:11" ht="15">
      <c r="A23" s="25">
        <f>A22+1</f>
        <v>1</v>
      </c>
      <c r="B23" s="29" t="s">
        <v>7</v>
      </c>
      <c r="C23" s="60"/>
      <c r="D23" s="57">
        <f>D31</f>
        <v>0</v>
      </c>
      <c r="E23" s="57">
        <f aca="true" t="shared" si="3" ref="E23:J23">E31</f>
        <v>0</v>
      </c>
      <c r="F23" s="108">
        <f t="shared" si="3"/>
        <v>0</v>
      </c>
      <c r="G23" s="57">
        <f t="shared" si="3"/>
        <v>0</v>
      </c>
      <c r="H23" s="57">
        <f t="shared" si="3"/>
        <v>0</v>
      </c>
      <c r="I23" s="57">
        <f t="shared" si="3"/>
        <v>0</v>
      </c>
      <c r="J23" s="57">
        <f t="shared" si="3"/>
        <v>0</v>
      </c>
      <c r="K23" s="31"/>
    </row>
    <row r="24" spans="1:11" ht="15">
      <c r="A24" s="25">
        <f>A23+1</f>
        <v>2</v>
      </c>
      <c r="B24" s="29" t="s">
        <v>8</v>
      </c>
      <c r="C24" s="60">
        <f>SUM(D24:J24)</f>
        <v>603814800</v>
      </c>
      <c r="D24" s="60">
        <f aca="true" t="shared" si="4" ref="D24:J25">D32</f>
        <v>76125000</v>
      </c>
      <c r="E24" s="60">
        <f t="shared" si="4"/>
        <v>85707000</v>
      </c>
      <c r="F24" s="107">
        <f t="shared" si="4"/>
        <v>110816000</v>
      </c>
      <c r="G24" s="60">
        <f t="shared" si="4"/>
        <v>104676000</v>
      </c>
      <c r="H24" s="60">
        <f t="shared" si="4"/>
        <v>71844800</v>
      </c>
      <c r="I24" s="60">
        <f t="shared" si="4"/>
        <v>75437100</v>
      </c>
      <c r="J24" s="73">
        <f t="shared" si="4"/>
        <v>79208900</v>
      </c>
      <c r="K24" s="31"/>
    </row>
    <row r="25" spans="1:11" ht="15">
      <c r="A25" s="25">
        <f>A24+1</f>
        <v>3</v>
      </c>
      <c r="B25" s="29" t="s">
        <v>9</v>
      </c>
      <c r="C25" s="60">
        <f>SUM(D25:J25)</f>
        <v>676656048.94</v>
      </c>
      <c r="D25" s="72">
        <f t="shared" si="4"/>
        <v>79347427</v>
      </c>
      <c r="E25" s="72">
        <f>E33</f>
        <v>84568483.94</v>
      </c>
      <c r="F25" s="109">
        <f>F33</f>
        <v>67283722</v>
      </c>
      <c r="G25" s="72">
        <f t="shared" si="4"/>
        <v>95705416</v>
      </c>
      <c r="H25" s="72">
        <f t="shared" si="4"/>
        <v>110944000</v>
      </c>
      <c r="I25" s="72">
        <f t="shared" si="4"/>
        <v>116491200</v>
      </c>
      <c r="J25" s="64">
        <f t="shared" si="4"/>
        <v>122315800</v>
      </c>
      <c r="K25" s="31"/>
    </row>
    <row r="26" spans="1:11" ht="15">
      <c r="A26" s="25">
        <f>A25+1</f>
        <v>4</v>
      </c>
      <c r="B26" s="29" t="s">
        <v>10</v>
      </c>
      <c r="C26" s="60"/>
      <c r="D26" s="57"/>
      <c r="E26" s="57"/>
      <c r="F26" s="108"/>
      <c r="G26" s="57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110"/>
      <c r="G27" s="30"/>
      <c r="H27" s="30"/>
      <c r="I27" s="30"/>
      <c r="J27" s="30"/>
      <c r="K27" s="31"/>
    </row>
    <row r="28" spans="1:11" ht="18.75">
      <c r="A28" s="25"/>
      <c r="B28" s="138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15">
      <c r="A29" s="25"/>
      <c r="B29" s="141" t="s">
        <v>13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29.25">
      <c r="A30" s="25"/>
      <c r="B30" s="26" t="s">
        <v>14</v>
      </c>
      <c r="C30" s="62">
        <f>SUM(C31:C34)</f>
        <v>1280470848.94</v>
      </c>
      <c r="D30" s="62">
        <f aca="true" t="shared" si="5" ref="D30:J30">SUM(D31:D34)</f>
        <v>155472427</v>
      </c>
      <c r="E30" s="62">
        <f t="shared" si="5"/>
        <v>170275483.94</v>
      </c>
      <c r="F30" s="111">
        <f t="shared" si="5"/>
        <v>178099722</v>
      </c>
      <c r="G30" s="62">
        <f t="shared" si="5"/>
        <v>200381416</v>
      </c>
      <c r="H30" s="62">
        <f t="shared" si="5"/>
        <v>182788800</v>
      </c>
      <c r="I30" s="62">
        <f t="shared" si="5"/>
        <v>191928300</v>
      </c>
      <c r="J30" s="62">
        <f t="shared" si="5"/>
        <v>201524700</v>
      </c>
      <c r="K30" s="34"/>
    </row>
    <row r="31" spans="1:11" ht="15">
      <c r="A31" s="25">
        <f>A30+1</f>
        <v>1</v>
      </c>
      <c r="B31" s="29" t="s">
        <v>7</v>
      </c>
      <c r="C31" s="62">
        <f>SUM(D31:J31)</f>
        <v>0</v>
      </c>
      <c r="D31" s="62">
        <f>D36+D41+D46+D51+D56+D61+D66+D71+D76</f>
        <v>0</v>
      </c>
      <c r="E31" s="62">
        <f aca="true" t="shared" si="6" ref="E31:J31">E36+E41+E46+E51+E56+E61+E66+E71+E76</f>
        <v>0</v>
      </c>
      <c r="F31" s="111">
        <f t="shared" si="6"/>
        <v>0</v>
      </c>
      <c r="G31" s="62">
        <f t="shared" si="6"/>
        <v>0</v>
      </c>
      <c r="H31" s="62">
        <f t="shared" si="6"/>
        <v>0</v>
      </c>
      <c r="I31" s="62">
        <f t="shared" si="6"/>
        <v>0</v>
      </c>
      <c r="J31" s="62">
        <f t="shared" si="6"/>
        <v>0</v>
      </c>
      <c r="K31" s="31"/>
    </row>
    <row r="32" spans="1:11" ht="15">
      <c r="A32" s="25">
        <f>A31+1</f>
        <v>2</v>
      </c>
      <c r="B32" s="29" t="s">
        <v>8</v>
      </c>
      <c r="C32" s="62">
        <f>SUM(D32:J32)</f>
        <v>603814800</v>
      </c>
      <c r="D32" s="62">
        <f>D37+D42+D47+D52+D57+D62+D72+D67+D77</f>
        <v>76125000</v>
      </c>
      <c r="E32" s="62">
        <f aca="true" t="shared" si="7" ref="E32:J32">E37+E42+E47+E52+E57+E62+E72+E67+E77</f>
        <v>85707000</v>
      </c>
      <c r="F32" s="111">
        <f>F37+F42+F47+F52+F57+F62+F72+F67+F77</f>
        <v>110816000</v>
      </c>
      <c r="G32" s="62">
        <f t="shared" si="7"/>
        <v>104676000</v>
      </c>
      <c r="H32" s="62">
        <f t="shared" si="7"/>
        <v>71844800</v>
      </c>
      <c r="I32" s="62">
        <f t="shared" si="7"/>
        <v>75437100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9</v>
      </c>
      <c r="C33" s="62">
        <f>SUM(D33:J33)</f>
        <v>676656048.94</v>
      </c>
      <c r="D33" s="62">
        <f>D38+D43+D48+D53+D58+D63+D68+D73+D78</f>
        <v>79347427</v>
      </c>
      <c r="E33" s="62">
        <f aca="true" t="shared" si="8" ref="E33:J33">E38+E43+E48+E53+E58+E63+E68+E73+E78</f>
        <v>84568483.94</v>
      </c>
      <c r="F33" s="111">
        <f>F38+F43+F48+F53+F58+F63+F68+F73+F78</f>
        <v>67283722</v>
      </c>
      <c r="G33" s="62">
        <f t="shared" si="8"/>
        <v>95705416</v>
      </c>
      <c r="H33" s="62">
        <f t="shared" si="8"/>
        <v>110944000</v>
      </c>
      <c r="I33" s="62">
        <f t="shared" si="8"/>
        <v>116491200</v>
      </c>
      <c r="J33" s="62">
        <f t="shared" si="8"/>
        <v>122315800</v>
      </c>
      <c r="K33" s="31"/>
    </row>
    <row r="34" spans="1:11" ht="15">
      <c r="A34" s="25">
        <f>A33+1</f>
        <v>4</v>
      </c>
      <c r="B34" s="29" t="s">
        <v>10</v>
      </c>
      <c r="C34" s="62"/>
      <c r="D34" s="62"/>
      <c r="E34" s="62"/>
      <c r="F34" s="111"/>
      <c r="G34" s="62"/>
      <c r="H34" s="62"/>
      <c r="I34" s="62"/>
      <c r="J34" s="62"/>
      <c r="K34" s="31"/>
    </row>
    <row r="35" spans="1:11" ht="123" customHeight="1">
      <c r="A35" s="25"/>
      <c r="B35" s="74" t="s">
        <v>49</v>
      </c>
      <c r="C35" s="62">
        <f>SUM(C36:C39)</f>
        <v>634380131.94</v>
      </c>
      <c r="D35" s="62">
        <f aca="true" t="shared" si="9" ref="D35:J35">SUM(D36:D39)</f>
        <v>72704767</v>
      </c>
      <c r="E35" s="62">
        <f t="shared" si="9"/>
        <v>83868483.94</v>
      </c>
      <c r="F35" s="111">
        <f t="shared" si="9"/>
        <v>63048722</v>
      </c>
      <c r="G35" s="62">
        <f t="shared" si="9"/>
        <v>93307559</v>
      </c>
      <c r="H35" s="62">
        <f t="shared" si="9"/>
        <v>101966900</v>
      </c>
      <c r="I35" s="62">
        <f t="shared" si="9"/>
        <v>107065200</v>
      </c>
      <c r="J35" s="62">
        <f t="shared" si="9"/>
        <v>112418500</v>
      </c>
      <c r="K35" s="36" t="s">
        <v>15</v>
      </c>
    </row>
    <row r="36" spans="1:11" ht="15">
      <c r="A36" s="25">
        <v>1</v>
      </c>
      <c r="B36" s="29" t="s">
        <v>7</v>
      </c>
      <c r="C36" s="62">
        <f>SUM(D36:J36)</f>
        <v>0</v>
      </c>
      <c r="D36" s="57"/>
      <c r="E36" s="57"/>
      <c r="F36" s="108"/>
      <c r="G36" s="57"/>
      <c r="H36" s="57"/>
      <c r="I36" s="57"/>
      <c r="J36" s="57"/>
      <c r="K36" s="31"/>
    </row>
    <row r="37" spans="1:11" ht="15">
      <c r="A37" s="25">
        <v>2</v>
      </c>
      <c r="B37" s="29" t="s">
        <v>8</v>
      </c>
      <c r="C37" s="62">
        <f>SUM(D37:J37)</f>
        <v>0</v>
      </c>
      <c r="D37" s="57"/>
      <c r="E37" s="57"/>
      <c r="F37" s="108"/>
      <c r="G37" s="57"/>
      <c r="H37" s="57"/>
      <c r="I37" s="57"/>
      <c r="J37" s="57"/>
      <c r="K37" s="37"/>
    </row>
    <row r="38" spans="1:11" ht="15">
      <c r="A38" s="25">
        <v>3</v>
      </c>
      <c r="B38" s="29" t="s">
        <v>9</v>
      </c>
      <c r="C38" s="62">
        <f>SUM(D38:J38)</f>
        <v>634380131.94</v>
      </c>
      <c r="D38" s="57">
        <v>72704767</v>
      </c>
      <c r="E38" s="57">
        <v>83868483.94</v>
      </c>
      <c r="F38" s="108">
        <v>63048722</v>
      </c>
      <c r="G38" s="57">
        <v>93307559</v>
      </c>
      <c r="H38" s="57">
        <v>101966900</v>
      </c>
      <c r="I38" s="57">
        <v>107065200</v>
      </c>
      <c r="J38" s="57">
        <v>112418500</v>
      </c>
      <c r="K38" s="31"/>
    </row>
    <row r="39" spans="1:11" ht="15">
      <c r="A39" s="25">
        <v>4</v>
      </c>
      <c r="B39" s="29" t="s">
        <v>10</v>
      </c>
      <c r="C39" s="62">
        <f>SUM(D39:J39)</f>
        <v>0</v>
      </c>
      <c r="D39" s="57"/>
      <c r="E39" s="57"/>
      <c r="F39" s="108"/>
      <c r="G39" s="57"/>
      <c r="H39" s="57"/>
      <c r="I39" s="57"/>
      <c r="J39" s="57"/>
      <c r="K39" s="31"/>
    </row>
    <row r="40" spans="1:11" ht="63.75">
      <c r="A40" s="25"/>
      <c r="B40" s="74" t="s">
        <v>66</v>
      </c>
      <c r="C40" s="62">
        <f>SUM(C41:C44)</f>
        <v>34932023</v>
      </c>
      <c r="D40" s="62">
        <f aca="true" t="shared" si="10" ref="D40:J40">SUM(D41:D44)</f>
        <v>5542662</v>
      </c>
      <c r="E40" s="62">
        <f t="shared" si="10"/>
        <v>200000</v>
      </c>
      <c r="F40" s="111">
        <f t="shared" si="10"/>
        <v>235000</v>
      </c>
      <c r="G40" s="62">
        <f t="shared" si="10"/>
        <v>653961</v>
      </c>
      <c r="H40" s="62">
        <f t="shared" si="10"/>
        <v>8977100</v>
      </c>
      <c r="I40" s="62">
        <f t="shared" si="10"/>
        <v>9426000</v>
      </c>
      <c r="J40" s="62">
        <f t="shared" si="10"/>
        <v>9897300</v>
      </c>
      <c r="K40" s="36" t="s">
        <v>15</v>
      </c>
    </row>
    <row r="41" spans="1:11" ht="15">
      <c r="A41" s="25">
        <f>A40+1</f>
        <v>1</v>
      </c>
      <c r="B41" s="29" t="s">
        <v>7</v>
      </c>
      <c r="C41" s="62">
        <f>SUM(D41:J41)</f>
        <v>0</v>
      </c>
      <c r="D41" s="57"/>
      <c r="E41" s="57"/>
      <c r="F41" s="108"/>
      <c r="G41" s="57"/>
      <c r="H41" s="57"/>
      <c r="I41" s="57"/>
      <c r="J41" s="57"/>
      <c r="K41" s="31"/>
    </row>
    <row r="42" spans="1:11" ht="15">
      <c r="A42" s="25">
        <f>A41+1</f>
        <v>2</v>
      </c>
      <c r="B42" s="29" t="s">
        <v>8</v>
      </c>
      <c r="C42" s="62">
        <f>SUM(D42:J42)</f>
        <v>0</v>
      </c>
      <c r="D42" s="57"/>
      <c r="E42" s="57"/>
      <c r="F42" s="108"/>
      <c r="G42" s="57"/>
      <c r="H42" s="57"/>
      <c r="I42" s="57"/>
      <c r="J42" s="57"/>
      <c r="K42" s="31"/>
    </row>
    <row r="43" spans="1:11" ht="15">
      <c r="A43" s="25">
        <v>3</v>
      </c>
      <c r="B43" s="29" t="s">
        <v>9</v>
      </c>
      <c r="C43" s="62">
        <f>SUM(D43:J43)</f>
        <v>34932023</v>
      </c>
      <c r="D43" s="57">
        <v>5542662</v>
      </c>
      <c r="E43" s="57">
        <v>200000</v>
      </c>
      <c r="F43" s="108">
        <v>235000</v>
      </c>
      <c r="G43" s="57">
        <v>653961</v>
      </c>
      <c r="H43" s="57">
        <v>8977100</v>
      </c>
      <c r="I43" s="57">
        <v>9426000</v>
      </c>
      <c r="J43" s="57">
        <v>9897300</v>
      </c>
      <c r="K43" s="31"/>
    </row>
    <row r="44" spans="1:11" ht="15">
      <c r="A44" s="25">
        <v>4</v>
      </c>
      <c r="B44" s="29" t="s">
        <v>10</v>
      </c>
      <c r="C44" s="62">
        <f>SUM(D44:J44)</f>
        <v>0</v>
      </c>
      <c r="D44" s="57"/>
      <c r="E44" s="57"/>
      <c r="F44" s="108"/>
      <c r="G44" s="57"/>
      <c r="H44" s="57"/>
      <c r="I44" s="57"/>
      <c r="J44" s="57"/>
      <c r="K44" s="39"/>
    </row>
    <row r="45" spans="1:11" ht="90">
      <c r="A45" s="25"/>
      <c r="B45" s="38" t="s">
        <v>50</v>
      </c>
      <c r="C45" s="62">
        <f>SUM(C46:C49)</f>
        <v>925600</v>
      </c>
      <c r="D45" s="62">
        <f aca="true" t="shared" si="11" ref="D45:J45">SUM(D46:D49)</f>
        <v>0</v>
      </c>
      <c r="E45" s="62">
        <f t="shared" si="11"/>
        <v>0</v>
      </c>
      <c r="F45" s="111">
        <f t="shared" si="11"/>
        <v>0</v>
      </c>
      <c r="G45" s="62">
        <f t="shared" si="11"/>
        <v>0</v>
      </c>
      <c r="H45" s="62">
        <f t="shared" si="11"/>
        <v>293600</v>
      </c>
      <c r="I45" s="62">
        <f t="shared" si="11"/>
        <v>308300</v>
      </c>
      <c r="J45" s="62">
        <f t="shared" si="11"/>
        <v>323700</v>
      </c>
      <c r="K45" s="36" t="s">
        <v>15</v>
      </c>
    </row>
    <row r="46" spans="1:11" ht="15">
      <c r="A46" s="25">
        <f>A45+1</f>
        <v>1</v>
      </c>
      <c r="B46" s="29" t="s">
        <v>7</v>
      </c>
      <c r="C46" s="62">
        <f>SUM(D46:J46)</f>
        <v>0</v>
      </c>
      <c r="D46" s="57"/>
      <c r="E46" s="57"/>
      <c r="F46" s="108"/>
      <c r="G46" s="57"/>
      <c r="H46" s="57"/>
      <c r="I46" s="57"/>
      <c r="J46" s="57"/>
      <c r="K46" s="31"/>
    </row>
    <row r="47" spans="1:11" ht="15">
      <c r="A47" s="25">
        <f>A46+1</f>
        <v>2</v>
      </c>
      <c r="B47" s="29" t="s">
        <v>8</v>
      </c>
      <c r="C47" s="62">
        <f>SUM(D47:J47)</f>
        <v>925600</v>
      </c>
      <c r="D47" s="57"/>
      <c r="E47" s="57"/>
      <c r="F47" s="108"/>
      <c r="G47" s="57"/>
      <c r="H47" s="57">
        <v>293600</v>
      </c>
      <c r="I47" s="57">
        <v>308300</v>
      </c>
      <c r="J47" s="57">
        <v>323700</v>
      </c>
      <c r="K47" s="31"/>
    </row>
    <row r="48" spans="1:11" ht="15">
      <c r="A48" s="25">
        <v>3</v>
      </c>
      <c r="B48" s="29" t="s">
        <v>9</v>
      </c>
      <c r="C48" s="62">
        <f>SUM(D48:J48)</f>
        <v>0</v>
      </c>
      <c r="D48" s="57"/>
      <c r="E48" s="57"/>
      <c r="F48" s="108"/>
      <c r="G48" s="57"/>
      <c r="H48" s="57"/>
      <c r="I48" s="57"/>
      <c r="J48" s="57"/>
      <c r="K48" s="31"/>
    </row>
    <row r="49" spans="1:11" ht="15">
      <c r="A49" s="25">
        <v>4</v>
      </c>
      <c r="B49" s="29" t="s">
        <v>10</v>
      </c>
      <c r="C49" s="62">
        <f>SUM(D49:J49)</f>
        <v>0</v>
      </c>
      <c r="D49" s="57"/>
      <c r="E49" s="57"/>
      <c r="F49" s="108"/>
      <c r="G49" s="57"/>
      <c r="H49" s="57"/>
      <c r="I49" s="57"/>
      <c r="J49" s="57"/>
      <c r="K49" s="39"/>
    </row>
    <row r="50" spans="1:11" ht="125.25" customHeight="1">
      <c r="A50" s="25"/>
      <c r="B50" s="84" t="s">
        <v>63</v>
      </c>
      <c r="C50" s="64">
        <f>SUM(C51:C54)</f>
        <v>7187275</v>
      </c>
      <c r="D50" s="64">
        <f aca="true" t="shared" si="12" ref="D50:J50">SUM(D51:D54)</f>
        <v>943379</v>
      </c>
      <c r="E50" s="64">
        <f t="shared" si="12"/>
        <v>500000</v>
      </c>
      <c r="F50" s="112">
        <f t="shared" si="12"/>
        <v>4000000</v>
      </c>
      <c r="G50" s="64">
        <f t="shared" si="12"/>
        <v>1743896</v>
      </c>
      <c r="H50" s="64">
        <f t="shared" si="12"/>
        <v>0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7</v>
      </c>
      <c r="C51" s="57">
        <f>SUM(D51:J51)</f>
        <v>0</v>
      </c>
      <c r="D51" s="57"/>
      <c r="E51" s="57"/>
      <c r="F51" s="108"/>
      <c r="G51" s="57"/>
      <c r="H51" s="57"/>
      <c r="I51" s="57"/>
      <c r="J51" s="57"/>
      <c r="K51" s="31"/>
    </row>
    <row r="52" spans="1:11" ht="15">
      <c r="A52" s="25">
        <f>A51+1</f>
        <v>2</v>
      </c>
      <c r="B52" s="29" t="s">
        <v>8</v>
      </c>
      <c r="C52" s="57">
        <f>SUM(D52:J52)</f>
        <v>0</v>
      </c>
      <c r="D52" s="57"/>
      <c r="E52" s="57"/>
      <c r="F52" s="108"/>
      <c r="G52" s="57"/>
      <c r="H52" s="57"/>
      <c r="I52" s="57"/>
      <c r="J52" s="57">
        <v>0</v>
      </c>
      <c r="K52" s="31"/>
    </row>
    <row r="53" spans="1:11" ht="15">
      <c r="A53" s="25">
        <v>3</v>
      </c>
      <c r="B53" s="29" t="s">
        <v>9</v>
      </c>
      <c r="C53" s="57">
        <f>SUM(D53:J53)</f>
        <v>7187275</v>
      </c>
      <c r="D53" s="57">
        <v>943379</v>
      </c>
      <c r="E53" s="57">
        <v>500000</v>
      </c>
      <c r="F53" s="108">
        <v>4000000</v>
      </c>
      <c r="G53" s="57">
        <v>1743896</v>
      </c>
      <c r="H53" s="57"/>
      <c r="I53" s="57"/>
      <c r="J53" s="57">
        <v>0</v>
      </c>
      <c r="K53" s="31"/>
    </row>
    <row r="54" spans="1:11" ht="15">
      <c r="A54" s="25">
        <v>4</v>
      </c>
      <c r="B54" s="29" t="s">
        <v>10</v>
      </c>
      <c r="C54" s="57">
        <f>SUM(D54:J54)</f>
        <v>0</v>
      </c>
      <c r="D54" s="57"/>
      <c r="E54" s="57"/>
      <c r="F54" s="108"/>
      <c r="G54" s="57"/>
      <c r="H54" s="57"/>
      <c r="I54" s="57"/>
      <c r="J54" s="60"/>
      <c r="K54" s="50"/>
    </row>
    <row r="55" spans="1:11" ht="162.75" customHeight="1">
      <c r="A55" s="25"/>
      <c r="B55" s="84" t="s">
        <v>67</v>
      </c>
      <c r="C55" s="72">
        <f>SUM(C56:C59)</f>
        <v>582565770</v>
      </c>
      <c r="D55" s="72">
        <f aca="true" t="shared" si="13" ref="D55:J55">SUM(D56:D59)</f>
        <v>64621000</v>
      </c>
      <c r="E55" s="72">
        <f t="shared" si="13"/>
        <v>84173000</v>
      </c>
      <c r="F55" s="109">
        <f t="shared" si="13"/>
        <v>108985000</v>
      </c>
      <c r="G55" s="72">
        <f t="shared" si="13"/>
        <v>103004570</v>
      </c>
      <c r="H55" s="72">
        <f t="shared" si="13"/>
        <v>70351200</v>
      </c>
      <c r="I55" s="72">
        <f t="shared" si="13"/>
        <v>73868800</v>
      </c>
      <c r="J55" s="72">
        <f t="shared" si="13"/>
        <v>77562200</v>
      </c>
      <c r="K55" s="31"/>
    </row>
    <row r="56" spans="1:11" ht="15">
      <c r="A56" s="25">
        <f>A55+1</f>
        <v>1</v>
      </c>
      <c r="B56" s="29" t="s">
        <v>7</v>
      </c>
      <c r="C56" s="61">
        <f>SUM(D56:J56)</f>
        <v>0</v>
      </c>
      <c r="D56" s="57"/>
      <c r="E56" s="57"/>
      <c r="F56" s="108"/>
      <c r="G56" s="57"/>
      <c r="H56" s="57"/>
      <c r="I56" s="57"/>
      <c r="J56" s="57"/>
      <c r="K56" s="31"/>
    </row>
    <row r="57" spans="1:11" ht="15">
      <c r="A57" s="25">
        <f>A56+1</f>
        <v>2</v>
      </c>
      <c r="B57" s="29" t="s">
        <v>8</v>
      </c>
      <c r="C57" s="61">
        <f>SUM(D57:J57)</f>
        <v>582565770</v>
      </c>
      <c r="D57" s="57">
        <v>64621000</v>
      </c>
      <c r="E57" s="57">
        <v>84173000</v>
      </c>
      <c r="F57" s="108">
        <v>108985000</v>
      </c>
      <c r="G57" s="57">
        <v>103004570</v>
      </c>
      <c r="H57" s="57">
        <v>70351200</v>
      </c>
      <c r="I57" s="57">
        <v>73868800</v>
      </c>
      <c r="J57" s="57">
        <v>77562200</v>
      </c>
      <c r="K57" s="31"/>
    </row>
    <row r="58" spans="1:11" ht="15">
      <c r="A58" s="25">
        <v>3</v>
      </c>
      <c r="B58" s="29" t="s">
        <v>9</v>
      </c>
      <c r="C58" s="61">
        <f>SUM(D58:J58)</f>
        <v>0</v>
      </c>
      <c r="D58" s="57"/>
      <c r="E58" s="57"/>
      <c r="F58" s="108"/>
      <c r="G58" s="57"/>
      <c r="H58" s="57"/>
      <c r="I58" s="57"/>
      <c r="J58" s="57"/>
      <c r="K58" s="31"/>
    </row>
    <row r="59" spans="1:11" ht="15">
      <c r="A59" s="25">
        <v>4</v>
      </c>
      <c r="B59" s="29" t="s">
        <v>10</v>
      </c>
      <c r="C59" s="61">
        <f>SUM(D59:J59)</f>
        <v>0</v>
      </c>
      <c r="D59" s="57"/>
      <c r="E59" s="57"/>
      <c r="F59" s="108"/>
      <c r="G59" s="57"/>
      <c r="H59" s="57"/>
      <c r="I59" s="57"/>
      <c r="J59" s="57"/>
      <c r="K59" s="31"/>
    </row>
    <row r="60" spans="1:11" ht="165" customHeight="1">
      <c r="A60" s="25"/>
      <c r="B60" s="84" t="s">
        <v>68</v>
      </c>
      <c r="C60" s="64">
        <f>SUM(C61:C64)</f>
        <v>10085430</v>
      </c>
      <c r="D60" s="64">
        <f aca="true" t="shared" si="14" ref="D60:J60">SUM(D61:D64)</f>
        <v>1266000</v>
      </c>
      <c r="E60" s="64">
        <f t="shared" si="14"/>
        <v>1534000</v>
      </c>
      <c r="F60" s="112">
        <f t="shared" si="14"/>
        <v>1831000</v>
      </c>
      <c r="G60" s="64">
        <f t="shared" si="14"/>
        <v>1671430</v>
      </c>
      <c r="H60" s="64">
        <f t="shared" si="14"/>
        <v>1200000</v>
      </c>
      <c r="I60" s="64">
        <f t="shared" si="14"/>
        <v>1260000</v>
      </c>
      <c r="J60" s="64">
        <f t="shared" si="14"/>
        <v>1323000</v>
      </c>
      <c r="K60" s="31"/>
    </row>
    <row r="61" spans="1:11" ht="15">
      <c r="A61" s="25">
        <f>A60+1</f>
        <v>1</v>
      </c>
      <c r="B61" s="29" t="s">
        <v>7</v>
      </c>
      <c r="C61" s="57">
        <f>SUM(D61:J61)</f>
        <v>0</v>
      </c>
      <c r="D61" s="57"/>
      <c r="E61" s="57"/>
      <c r="F61" s="108"/>
      <c r="G61" s="57"/>
      <c r="H61" s="57"/>
      <c r="I61" s="57"/>
      <c r="J61" s="57"/>
      <c r="K61" s="31"/>
    </row>
    <row r="62" spans="1:11" ht="15">
      <c r="A62" s="25">
        <f>A61+1</f>
        <v>2</v>
      </c>
      <c r="B62" s="29" t="s">
        <v>8</v>
      </c>
      <c r="C62" s="57">
        <f>SUM(D62:J62)</f>
        <v>10085430</v>
      </c>
      <c r="D62" s="57">
        <v>1266000</v>
      </c>
      <c r="E62" s="57">
        <v>1534000</v>
      </c>
      <c r="F62" s="108">
        <v>1831000</v>
      </c>
      <c r="G62" s="57">
        <v>1671430</v>
      </c>
      <c r="H62" s="57">
        <v>1200000</v>
      </c>
      <c r="I62" s="57">
        <v>1260000</v>
      </c>
      <c r="J62" s="57">
        <v>1323000</v>
      </c>
      <c r="K62" s="31"/>
    </row>
    <row r="63" spans="1:11" ht="15">
      <c r="A63" s="25">
        <v>3</v>
      </c>
      <c r="B63" s="29" t="s">
        <v>9</v>
      </c>
      <c r="C63" s="57">
        <f>SUM(D63:J63)</f>
        <v>0</v>
      </c>
      <c r="D63" s="57"/>
      <c r="E63" s="57"/>
      <c r="F63" s="108"/>
      <c r="G63" s="57"/>
      <c r="H63" s="57"/>
      <c r="I63" s="57"/>
      <c r="J63" s="57"/>
      <c r="K63" s="31"/>
    </row>
    <row r="64" spans="1:11" ht="15">
      <c r="A64" s="25">
        <v>4</v>
      </c>
      <c r="B64" s="29" t="s">
        <v>10</v>
      </c>
      <c r="C64" s="57">
        <f>SUM(D64:J64)</f>
        <v>0</v>
      </c>
      <c r="D64" s="57"/>
      <c r="E64" s="57"/>
      <c r="F64" s="108"/>
      <c r="G64" s="57"/>
      <c r="H64" s="57"/>
      <c r="I64" s="57"/>
      <c r="J64" s="57"/>
      <c r="K64" s="49"/>
    </row>
    <row r="65" spans="1:11" ht="25.5">
      <c r="A65" s="25"/>
      <c r="B65" s="84" t="s">
        <v>80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108">
        <f t="shared" si="15"/>
        <v>0</v>
      </c>
      <c r="G65" s="57">
        <f t="shared" si="15"/>
        <v>0</v>
      </c>
      <c r="H65" s="57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7</v>
      </c>
      <c r="C66" s="57">
        <f>SUM(D66:J66)</f>
        <v>0</v>
      </c>
      <c r="D66" s="61"/>
      <c r="E66" s="57"/>
      <c r="F66" s="108"/>
      <c r="G66" s="57"/>
      <c r="H66" s="57"/>
      <c r="I66" s="57"/>
      <c r="J66" s="57"/>
      <c r="K66" s="31"/>
    </row>
    <row r="67" spans="1:11" ht="15">
      <c r="A67" s="25">
        <f>A66+1</f>
        <v>2</v>
      </c>
      <c r="B67" s="29" t="s">
        <v>8</v>
      </c>
      <c r="C67" s="57">
        <f>SUM(D67:J67)</f>
        <v>0</v>
      </c>
      <c r="D67" s="61"/>
      <c r="E67" s="57"/>
      <c r="F67" s="108"/>
      <c r="G67" s="57"/>
      <c r="H67" s="57"/>
      <c r="I67" s="57"/>
      <c r="J67" s="57"/>
      <c r="K67" s="31"/>
    </row>
    <row r="68" spans="1:11" ht="15">
      <c r="A68" s="25">
        <v>3</v>
      </c>
      <c r="B68" s="29" t="s">
        <v>9</v>
      </c>
      <c r="C68" s="57">
        <f>SUM(D68:J68)</f>
        <v>156619</v>
      </c>
      <c r="D68" s="57">
        <v>156619</v>
      </c>
      <c r="E68" s="57"/>
      <c r="F68" s="108"/>
      <c r="G68" s="57"/>
      <c r="H68" s="57"/>
      <c r="I68" s="57"/>
      <c r="J68" s="57"/>
      <c r="K68" s="31"/>
    </row>
    <row r="69" spans="1:11" ht="15">
      <c r="A69" s="25">
        <v>4</v>
      </c>
      <c r="B69" s="29" t="s">
        <v>10</v>
      </c>
      <c r="C69" s="57">
        <f>SUM(D69:J69)</f>
        <v>0</v>
      </c>
      <c r="D69" s="57"/>
      <c r="E69" s="57"/>
      <c r="F69" s="108"/>
      <c r="G69" s="57"/>
      <c r="H69" s="57"/>
      <c r="I69" s="57"/>
      <c r="J69" s="57"/>
      <c r="K69" s="49"/>
    </row>
    <row r="70" spans="1:11" ht="72">
      <c r="A70" s="25"/>
      <c r="B70" s="26" t="s">
        <v>81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112">
        <f t="shared" si="16"/>
        <v>0</v>
      </c>
      <c r="G70" s="64">
        <f t="shared" si="16"/>
        <v>0</v>
      </c>
      <c r="H70" s="64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7</v>
      </c>
      <c r="C71" s="57">
        <f>SUM(D71:J71)</f>
        <v>0</v>
      </c>
      <c r="D71" s="61"/>
      <c r="E71" s="57"/>
      <c r="F71" s="108"/>
      <c r="G71" s="57"/>
      <c r="H71" s="57"/>
      <c r="I71" s="57"/>
      <c r="J71" s="57"/>
      <c r="K71" s="49"/>
    </row>
    <row r="72" spans="1:11" ht="15">
      <c r="A72" s="25">
        <v>2</v>
      </c>
      <c r="B72" s="29" t="s">
        <v>8</v>
      </c>
      <c r="C72" s="57">
        <f>SUM(D72:J72)</f>
        <v>10238000</v>
      </c>
      <c r="D72" s="61">
        <v>10238000</v>
      </c>
      <c r="E72" s="57"/>
      <c r="F72" s="108"/>
      <c r="G72" s="57"/>
      <c r="H72" s="57"/>
      <c r="I72" s="57"/>
      <c r="J72" s="57"/>
      <c r="K72" s="49"/>
    </row>
    <row r="73" spans="1:11" ht="15">
      <c r="A73" s="25">
        <v>3</v>
      </c>
      <c r="B73" s="29" t="s">
        <v>9</v>
      </c>
      <c r="C73" s="57">
        <f>SUM(D73:J73)</f>
        <v>0</v>
      </c>
      <c r="D73" s="57"/>
      <c r="E73" s="57"/>
      <c r="F73" s="108"/>
      <c r="G73" s="57"/>
      <c r="H73" s="57"/>
      <c r="I73" s="57"/>
      <c r="J73" s="57"/>
      <c r="K73" s="49"/>
    </row>
    <row r="74" spans="1:11" ht="15">
      <c r="A74" s="25">
        <v>4</v>
      </c>
      <c r="B74" s="29" t="s">
        <v>10</v>
      </c>
      <c r="C74" s="57">
        <f>SUM(D74:J74)</f>
        <v>0</v>
      </c>
      <c r="D74" s="57"/>
      <c r="E74" s="57"/>
      <c r="F74" s="108"/>
      <c r="G74" s="57"/>
      <c r="H74" s="57"/>
      <c r="I74" s="57"/>
      <c r="J74" s="57"/>
      <c r="K74" s="49"/>
    </row>
    <row r="75" spans="1:11" ht="114.75">
      <c r="A75" s="25"/>
      <c r="B75" s="26" t="s">
        <v>105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112">
        <f t="shared" si="17"/>
        <v>0</v>
      </c>
      <c r="G75" s="64">
        <f t="shared" si="17"/>
        <v>0</v>
      </c>
      <c r="H75" s="64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7</v>
      </c>
      <c r="C76" s="57">
        <f>SUM(D76:J76)</f>
        <v>0</v>
      </c>
      <c r="D76" s="61"/>
      <c r="E76" s="57"/>
      <c r="F76" s="108"/>
      <c r="G76" s="57"/>
      <c r="H76" s="57"/>
      <c r="I76" s="57"/>
      <c r="J76" s="57"/>
      <c r="K76" s="49"/>
    </row>
    <row r="77" spans="1:11" ht="15">
      <c r="A77" s="25">
        <v>2</v>
      </c>
      <c r="B77" s="29" t="s">
        <v>8</v>
      </c>
      <c r="C77" s="57">
        <f>SUM(D77:J77)</f>
        <v>0</v>
      </c>
      <c r="D77" s="61"/>
      <c r="E77" s="57"/>
      <c r="F77" s="108"/>
      <c r="G77" s="57"/>
      <c r="H77" s="57"/>
      <c r="I77" s="57"/>
      <c r="J77" s="57"/>
      <c r="K77" s="49"/>
    </row>
    <row r="78" spans="1:11" ht="15">
      <c r="A78" s="25">
        <v>3</v>
      </c>
      <c r="B78" s="29" t="s">
        <v>9</v>
      </c>
      <c r="C78" s="57">
        <f>SUM(D78:J78)</f>
        <v>0</v>
      </c>
      <c r="D78" s="57"/>
      <c r="E78" s="57"/>
      <c r="F78" s="108">
        <v>0</v>
      </c>
      <c r="G78" s="57"/>
      <c r="H78" s="57"/>
      <c r="I78" s="57"/>
      <c r="J78" s="57"/>
      <c r="K78" s="49"/>
    </row>
    <row r="79" spans="1:11" ht="15">
      <c r="A79" s="25">
        <v>4</v>
      </c>
      <c r="B79" s="29" t="s">
        <v>10</v>
      </c>
      <c r="C79" s="57">
        <f>SUM(D79:J79)</f>
        <v>0</v>
      </c>
      <c r="D79" s="57"/>
      <c r="E79" s="57"/>
      <c r="F79" s="108"/>
      <c r="G79" s="57"/>
      <c r="H79" s="57"/>
      <c r="I79" s="57"/>
      <c r="J79" s="57"/>
      <c r="K79" s="49"/>
    </row>
    <row r="80" spans="1:11" ht="88.5" customHeight="1">
      <c r="A80" s="46"/>
      <c r="B80" s="48"/>
      <c r="C80" s="3"/>
      <c r="D80" s="4"/>
      <c r="E80" s="4"/>
      <c r="F80" s="100"/>
      <c r="G80" s="3"/>
      <c r="H80" s="3"/>
      <c r="I80" s="131" t="s">
        <v>123</v>
      </c>
      <c r="J80" s="142" t="s">
        <v>16</v>
      </c>
      <c r="K80" s="142"/>
    </row>
    <row r="81" spans="1:11" ht="45" customHeight="1">
      <c r="A81" s="143" t="s">
        <v>78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</row>
    <row r="82" spans="1:11" ht="15">
      <c r="A82" s="1"/>
      <c r="B82" s="2"/>
      <c r="C82" s="3"/>
      <c r="D82" s="3"/>
      <c r="E82" s="3"/>
      <c r="F82" s="99"/>
      <c r="G82" s="3"/>
      <c r="H82" s="3"/>
      <c r="I82" s="3"/>
      <c r="J82" s="3"/>
      <c r="K82" s="5"/>
    </row>
    <row r="83" spans="1:11" ht="15">
      <c r="A83" s="1"/>
      <c r="B83" s="2"/>
      <c r="C83" s="3"/>
      <c r="D83" s="3"/>
      <c r="E83" s="3"/>
      <c r="F83" s="99"/>
      <c r="G83" s="3"/>
      <c r="H83" s="3"/>
      <c r="I83" s="3"/>
      <c r="J83" s="3"/>
      <c r="K83" s="5"/>
    </row>
    <row r="84" spans="1:11" ht="15">
      <c r="A84" s="145" t="s">
        <v>1</v>
      </c>
      <c r="B84" s="147" t="s">
        <v>2</v>
      </c>
      <c r="C84" s="148" t="s">
        <v>90</v>
      </c>
      <c r="D84" s="149"/>
      <c r="E84" s="149"/>
      <c r="F84" s="149"/>
      <c r="G84" s="149"/>
      <c r="H84" s="149"/>
      <c r="I84" s="149"/>
      <c r="J84" s="149"/>
      <c r="K84" s="147" t="s">
        <v>3</v>
      </c>
    </row>
    <row r="85" spans="1:11" ht="93" customHeight="1">
      <c r="A85" s="146"/>
      <c r="B85" s="147"/>
      <c r="C85" s="21" t="s">
        <v>4</v>
      </c>
      <c r="D85" s="22">
        <v>2014</v>
      </c>
      <c r="E85" s="22">
        <v>2015</v>
      </c>
      <c r="F85" s="106">
        <v>2016</v>
      </c>
      <c r="G85" s="22">
        <v>2017</v>
      </c>
      <c r="H85" s="22">
        <v>2018</v>
      </c>
      <c r="I85" s="22">
        <v>2019</v>
      </c>
      <c r="J85" s="22">
        <v>2020</v>
      </c>
      <c r="K85" s="147"/>
    </row>
    <row r="86" spans="1:11" ht="15">
      <c r="A86" s="23">
        <v>1</v>
      </c>
      <c r="B86" s="24" t="s">
        <v>5</v>
      </c>
      <c r="C86" s="21">
        <v>3</v>
      </c>
      <c r="D86" s="22">
        <v>4</v>
      </c>
      <c r="E86" s="22">
        <v>5</v>
      </c>
      <c r="F86" s="106">
        <v>6</v>
      </c>
      <c r="G86" s="22">
        <v>7</v>
      </c>
      <c r="H86" s="22">
        <v>8</v>
      </c>
      <c r="I86" s="22">
        <v>9</v>
      </c>
      <c r="J86" s="22">
        <v>10</v>
      </c>
      <c r="K86" s="22">
        <v>11</v>
      </c>
    </row>
    <row r="87" spans="1:11" ht="57.75">
      <c r="A87" s="25"/>
      <c r="B87" s="26" t="s">
        <v>12</v>
      </c>
      <c r="C87" s="60">
        <f>SUM(C88:C91)</f>
        <v>1483880055.08</v>
      </c>
      <c r="D87" s="60">
        <f aca="true" t="shared" si="18" ref="D87:J87">SUM(D88:D91)</f>
        <v>180451570</v>
      </c>
      <c r="E87" s="60">
        <f t="shared" si="18"/>
        <v>194200884.07999998</v>
      </c>
      <c r="F87" s="107">
        <f t="shared" si="18"/>
        <v>198159466</v>
      </c>
      <c r="G87" s="60">
        <f t="shared" si="18"/>
        <v>217158435</v>
      </c>
      <c r="H87" s="60">
        <f t="shared" si="18"/>
        <v>220113900</v>
      </c>
      <c r="I87" s="60">
        <f t="shared" si="18"/>
        <v>231119800</v>
      </c>
      <c r="J87" s="60">
        <f t="shared" si="18"/>
        <v>242676000</v>
      </c>
      <c r="K87" s="28"/>
    </row>
    <row r="88" spans="1:11" ht="15">
      <c r="A88" s="25">
        <f>A87+1</f>
        <v>1</v>
      </c>
      <c r="B88" s="29" t="s">
        <v>7</v>
      </c>
      <c r="C88" s="60">
        <f>SUM(D88:J88)</f>
        <v>698000</v>
      </c>
      <c r="D88" s="57">
        <f>D96</f>
        <v>0</v>
      </c>
      <c r="E88" s="57">
        <f aca="true" t="shared" si="19" ref="E88:J88">E96</f>
        <v>698000</v>
      </c>
      <c r="F88" s="108">
        <f t="shared" si="19"/>
        <v>0</v>
      </c>
      <c r="G88" s="57">
        <f t="shared" si="19"/>
        <v>0</v>
      </c>
      <c r="H88" s="57">
        <f t="shared" si="19"/>
        <v>0</v>
      </c>
      <c r="I88" s="57">
        <f t="shared" si="19"/>
        <v>0</v>
      </c>
      <c r="J88" s="57">
        <f t="shared" si="19"/>
        <v>0</v>
      </c>
      <c r="K88" s="31"/>
    </row>
    <row r="89" spans="1:11" ht="15">
      <c r="A89" s="25">
        <f>A88+1</f>
        <v>2</v>
      </c>
      <c r="B89" s="29" t="s">
        <v>8</v>
      </c>
      <c r="C89" s="60">
        <f>SUM(D89:J89)</f>
        <v>1019110300</v>
      </c>
      <c r="D89" s="57">
        <f aca="true" t="shared" si="20" ref="D89:J90">D97</f>
        <v>118981000</v>
      </c>
      <c r="E89" s="57">
        <f t="shared" si="20"/>
        <v>130263600</v>
      </c>
      <c r="F89" s="108">
        <f t="shared" si="20"/>
        <v>146599000</v>
      </c>
      <c r="G89" s="57">
        <f t="shared" si="20"/>
        <v>145662000</v>
      </c>
      <c r="H89" s="57">
        <f t="shared" si="20"/>
        <v>151500200</v>
      </c>
      <c r="I89" s="57">
        <f t="shared" si="20"/>
        <v>159075300</v>
      </c>
      <c r="J89" s="57">
        <f t="shared" si="20"/>
        <v>167029200</v>
      </c>
      <c r="K89" s="31"/>
    </row>
    <row r="90" spans="1:11" ht="15">
      <c r="A90" s="25">
        <f>A89+1</f>
        <v>3</v>
      </c>
      <c r="B90" s="29" t="s">
        <v>9</v>
      </c>
      <c r="C90" s="60">
        <f>SUM(D90:J90)</f>
        <v>464071755.08</v>
      </c>
      <c r="D90" s="57">
        <f t="shared" si="20"/>
        <v>61470570</v>
      </c>
      <c r="E90" s="57">
        <f t="shared" si="20"/>
        <v>63239284.08</v>
      </c>
      <c r="F90" s="108">
        <f t="shared" si="20"/>
        <v>51560466</v>
      </c>
      <c r="G90" s="57">
        <f t="shared" si="20"/>
        <v>71496435</v>
      </c>
      <c r="H90" s="57">
        <f t="shared" si="20"/>
        <v>68613700</v>
      </c>
      <c r="I90" s="57">
        <f t="shared" si="20"/>
        <v>72044500</v>
      </c>
      <c r="J90" s="57">
        <f t="shared" si="20"/>
        <v>75646800</v>
      </c>
      <c r="K90" s="31"/>
    </row>
    <row r="91" spans="1:11" ht="15">
      <c r="A91" s="25">
        <f>A90+1</f>
        <v>4</v>
      </c>
      <c r="B91" s="29" t="s">
        <v>10</v>
      </c>
      <c r="C91" s="60">
        <f>SUM(D91:J91)</f>
        <v>0</v>
      </c>
      <c r="D91" s="57">
        <f>D99</f>
        <v>0</v>
      </c>
      <c r="E91" s="57">
        <f aca="true" t="shared" si="21" ref="E91:J91">E99</f>
        <v>0</v>
      </c>
      <c r="F91" s="108">
        <f t="shared" si="21"/>
        <v>0</v>
      </c>
      <c r="G91" s="57">
        <f t="shared" si="21"/>
        <v>0</v>
      </c>
      <c r="H91" s="57">
        <f t="shared" si="21"/>
        <v>0</v>
      </c>
      <c r="I91" s="57">
        <f t="shared" si="21"/>
        <v>0</v>
      </c>
      <c r="J91" s="57">
        <f t="shared" si="21"/>
        <v>0</v>
      </c>
      <c r="K91" s="31"/>
    </row>
    <row r="92" spans="1:11" ht="15">
      <c r="A92" s="25"/>
      <c r="B92" s="32"/>
      <c r="C92" s="30"/>
      <c r="D92" s="30"/>
      <c r="E92" s="30"/>
      <c r="F92" s="110"/>
      <c r="G92" s="30"/>
      <c r="H92" s="30"/>
      <c r="I92" s="30"/>
      <c r="J92" s="30"/>
      <c r="K92" s="31"/>
    </row>
    <row r="93" spans="1:11" ht="18.75">
      <c r="A93" s="25"/>
      <c r="B93" s="138"/>
      <c r="C93" s="139"/>
      <c r="D93" s="139"/>
      <c r="E93" s="139"/>
      <c r="F93" s="139"/>
      <c r="G93" s="139"/>
      <c r="H93" s="139"/>
      <c r="I93" s="139"/>
      <c r="J93" s="139"/>
      <c r="K93" s="140"/>
    </row>
    <row r="94" spans="1:11" ht="15">
      <c r="A94" s="25"/>
      <c r="B94" s="141" t="s">
        <v>13</v>
      </c>
      <c r="C94" s="141"/>
      <c r="D94" s="141"/>
      <c r="E94" s="141"/>
      <c r="F94" s="141"/>
      <c r="G94" s="141"/>
      <c r="H94" s="141"/>
      <c r="I94" s="141"/>
      <c r="J94" s="141"/>
      <c r="K94" s="141"/>
    </row>
    <row r="95" spans="1:11" ht="29.25">
      <c r="A95" s="25"/>
      <c r="B95" s="26" t="s">
        <v>14</v>
      </c>
      <c r="C95" s="62">
        <f>SUM(C96:C99)</f>
        <v>1483880055.08</v>
      </c>
      <c r="D95" s="62">
        <f aca="true" t="shared" si="22" ref="D95:J95">D96+D97+D98+D99</f>
        <v>180451570</v>
      </c>
      <c r="E95" s="62">
        <f t="shared" si="22"/>
        <v>194200884.07999998</v>
      </c>
      <c r="F95" s="111">
        <f t="shared" si="22"/>
        <v>198159466</v>
      </c>
      <c r="G95" s="62">
        <f t="shared" si="22"/>
        <v>217158435</v>
      </c>
      <c r="H95" s="62">
        <f t="shared" si="22"/>
        <v>220113900</v>
      </c>
      <c r="I95" s="62">
        <f t="shared" si="22"/>
        <v>231119800</v>
      </c>
      <c r="J95" s="33">
        <f t="shared" si="22"/>
        <v>242676000</v>
      </c>
      <c r="K95" s="41"/>
    </row>
    <row r="96" spans="1:11" ht="15">
      <c r="A96" s="25">
        <f>A95+1</f>
        <v>1</v>
      </c>
      <c r="B96" s="29" t="s">
        <v>7</v>
      </c>
      <c r="C96" s="62">
        <f>SUM(D96:J96)</f>
        <v>698000</v>
      </c>
      <c r="D96" s="62">
        <f>D101+D106+D111+D116+D121+D126+D131+D136+D141+D146+D151+D156+D161+D166</f>
        <v>0</v>
      </c>
      <c r="E96" s="62">
        <f aca="true" t="shared" si="23" ref="E96:J96">E101+E106+E111+E116+E121+E126+E131+E136+E141+E146+E151+E156+E161+E166</f>
        <v>698000</v>
      </c>
      <c r="F96" s="111">
        <f t="shared" si="23"/>
        <v>0</v>
      </c>
      <c r="G96" s="62">
        <f t="shared" si="23"/>
        <v>0</v>
      </c>
      <c r="H96" s="62">
        <f t="shared" si="23"/>
        <v>0</v>
      </c>
      <c r="I96" s="62">
        <f t="shared" si="23"/>
        <v>0</v>
      </c>
      <c r="J96" s="62">
        <f t="shared" si="23"/>
        <v>0</v>
      </c>
      <c r="K96" s="31"/>
    </row>
    <row r="97" spans="1:11" ht="15">
      <c r="A97" s="25">
        <f>A96+1</f>
        <v>2</v>
      </c>
      <c r="B97" s="29" t="s">
        <v>8</v>
      </c>
      <c r="C97" s="62">
        <f>SUM(D97:J97)</f>
        <v>1019110300</v>
      </c>
      <c r="D97" s="62">
        <f>D102+D107+D112+D117+D122+D127+D132+D137+D142+D147+D152+D157+D162+D167</f>
        <v>118981000</v>
      </c>
      <c r="E97" s="62">
        <f aca="true" t="shared" si="24" ref="E97:J97">E102+E107+E112+E117+E122+E127+E132+E137+E142+E147+E152+E157+E162+E167</f>
        <v>130263600</v>
      </c>
      <c r="F97" s="111">
        <f>F102+F107+F112+F117+F122+F127+F132+F137+F142+F147+F152+F157+F162+F167</f>
        <v>146599000</v>
      </c>
      <c r="G97" s="62">
        <f t="shared" si="24"/>
        <v>145662000</v>
      </c>
      <c r="H97" s="62">
        <f t="shared" si="24"/>
        <v>151500200</v>
      </c>
      <c r="I97" s="62">
        <f t="shared" si="24"/>
        <v>159075300</v>
      </c>
      <c r="J97" s="62">
        <f t="shared" si="24"/>
        <v>167029200</v>
      </c>
      <c r="K97" s="31"/>
    </row>
    <row r="98" spans="1:11" ht="15">
      <c r="A98" s="25">
        <f>A97+1</f>
        <v>3</v>
      </c>
      <c r="B98" s="29" t="s">
        <v>9</v>
      </c>
      <c r="C98" s="62">
        <f>SUM(D98:J98)</f>
        <v>464071755.08</v>
      </c>
      <c r="D98" s="62">
        <f>D103+D108+D113+D118+D123+D128+D133+D143+D148+D153+D158+D163+D168</f>
        <v>61470570</v>
      </c>
      <c r="E98" s="62">
        <f aca="true" t="shared" si="25" ref="E98:J98">E103+E108+E113+E118+E123+E128+E133+E143+E148+E153+E158+E163+E168</f>
        <v>63239284.08</v>
      </c>
      <c r="F98" s="111">
        <f>F103+F108+F113+F118+F123+F128+F133+F143+F148+F153+F158+F163+F168</f>
        <v>51560466</v>
      </c>
      <c r="G98" s="62">
        <f t="shared" si="25"/>
        <v>71496435</v>
      </c>
      <c r="H98" s="62">
        <f t="shared" si="25"/>
        <v>68613700</v>
      </c>
      <c r="I98" s="62">
        <f t="shared" si="25"/>
        <v>72044500</v>
      </c>
      <c r="J98" s="62">
        <f t="shared" si="25"/>
        <v>75646800</v>
      </c>
      <c r="K98" s="31"/>
    </row>
    <row r="99" spans="1:11" ht="15">
      <c r="A99" s="25">
        <f>A98+1</f>
        <v>4</v>
      </c>
      <c r="B99" s="29" t="s">
        <v>10</v>
      </c>
      <c r="C99" s="62">
        <f>SUM(D99:J99)</f>
        <v>0</v>
      </c>
      <c r="D99" s="62">
        <f>D104+D109+D114+D119+D124+D129+D134+D144+D149+D154+D159+D164+D169</f>
        <v>0</v>
      </c>
      <c r="E99" s="62">
        <f aca="true" t="shared" si="26" ref="E99:J99">E104+E109+E114+E119+E124+E129+E134+E144+E149+E154+E159+E164+E169</f>
        <v>0</v>
      </c>
      <c r="F99" s="111">
        <f t="shared" si="26"/>
        <v>0</v>
      </c>
      <c r="G99" s="62">
        <f t="shared" si="26"/>
        <v>0</v>
      </c>
      <c r="H99" s="62">
        <f t="shared" si="26"/>
        <v>0</v>
      </c>
      <c r="I99" s="62">
        <f t="shared" si="26"/>
        <v>0</v>
      </c>
      <c r="J99" s="62">
        <f t="shared" si="26"/>
        <v>0</v>
      </c>
      <c r="K99" s="31"/>
    </row>
    <row r="100" spans="1:11" ht="137.25" customHeight="1">
      <c r="A100" s="25"/>
      <c r="B100" s="85" t="s">
        <v>51</v>
      </c>
      <c r="C100" s="64">
        <f>SUM(C101:C104)</f>
        <v>448277538.08</v>
      </c>
      <c r="D100" s="64">
        <f>SUM(D101:D104)</f>
        <v>58882054</v>
      </c>
      <c r="E100" s="64">
        <f aca="true" t="shared" si="27" ref="E100:J100">SUM(E101:E104)</f>
        <v>61012534.08</v>
      </c>
      <c r="F100" s="112">
        <f t="shared" si="27"/>
        <v>48129665</v>
      </c>
      <c r="G100" s="64">
        <f t="shared" si="27"/>
        <v>68989585</v>
      </c>
      <c r="H100" s="64">
        <f t="shared" si="27"/>
        <v>67014600</v>
      </c>
      <c r="I100" s="64">
        <f t="shared" si="27"/>
        <v>70365400</v>
      </c>
      <c r="J100" s="64">
        <f t="shared" si="27"/>
        <v>73883700</v>
      </c>
      <c r="K100" s="36" t="s">
        <v>17</v>
      </c>
    </row>
    <row r="101" spans="1:11" ht="15">
      <c r="A101" s="25">
        <v>1</v>
      </c>
      <c r="B101" s="29" t="s">
        <v>7</v>
      </c>
      <c r="C101" s="57">
        <f>SUM(D101:J101)</f>
        <v>0</v>
      </c>
      <c r="D101" s="57"/>
      <c r="E101" s="57"/>
      <c r="F101" s="108"/>
      <c r="G101" s="57"/>
      <c r="H101" s="57"/>
      <c r="I101" s="57"/>
      <c r="J101" s="30"/>
      <c r="K101" s="31"/>
    </row>
    <row r="102" spans="1:11" ht="15">
      <c r="A102" s="25">
        <v>2</v>
      </c>
      <c r="B102" s="29" t="s">
        <v>8</v>
      </c>
      <c r="C102" s="57">
        <f>SUM(D102:J102)</f>
        <v>0</v>
      </c>
      <c r="D102" s="57"/>
      <c r="E102" s="57"/>
      <c r="F102" s="108"/>
      <c r="G102" s="57"/>
      <c r="H102" s="57"/>
      <c r="I102" s="57"/>
      <c r="J102" s="30"/>
      <c r="K102" s="37"/>
    </row>
    <row r="103" spans="1:11" ht="15">
      <c r="A103" s="25">
        <v>3</v>
      </c>
      <c r="B103" s="29" t="s">
        <v>9</v>
      </c>
      <c r="C103" s="57">
        <f>SUM(D103:J103)</f>
        <v>448277538.08</v>
      </c>
      <c r="D103" s="57">
        <v>58882054</v>
      </c>
      <c r="E103" s="57">
        <v>61012534.08</v>
      </c>
      <c r="F103" s="108">
        <v>48129665</v>
      </c>
      <c r="G103" s="57">
        <v>68989585</v>
      </c>
      <c r="H103" s="57">
        <v>67014600</v>
      </c>
      <c r="I103" s="57">
        <v>70365400</v>
      </c>
      <c r="J103" s="30">
        <v>73883700</v>
      </c>
      <c r="K103" s="31"/>
    </row>
    <row r="104" spans="1:11" ht="15">
      <c r="A104" s="25">
        <v>4</v>
      </c>
      <c r="B104" s="29" t="s">
        <v>10</v>
      </c>
      <c r="C104" s="57">
        <f>SUM(D104:J104)</f>
        <v>0</v>
      </c>
      <c r="D104" s="57"/>
      <c r="E104" s="57"/>
      <c r="F104" s="108"/>
      <c r="G104" s="57"/>
      <c r="H104" s="57"/>
      <c r="I104" s="57"/>
      <c r="J104" s="30"/>
      <c r="K104" s="31"/>
    </row>
    <row r="105" spans="1:11" ht="74.25" customHeight="1">
      <c r="A105" s="25"/>
      <c r="B105" s="85" t="s">
        <v>52</v>
      </c>
      <c r="C105" s="64">
        <f>SUM(C106:C109)</f>
        <v>5536300</v>
      </c>
      <c r="D105" s="64">
        <f aca="true" t="shared" si="28" ref="D105:J105">SUM(D106:D109)</f>
        <v>495000</v>
      </c>
      <c r="E105" s="64">
        <f t="shared" si="28"/>
        <v>0</v>
      </c>
      <c r="F105" s="112">
        <f t="shared" si="28"/>
        <v>0</v>
      </c>
      <c r="G105" s="64">
        <f t="shared" si="28"/>
        <v>0</v>
      </c>
      <c r="H105" s="64">
        <f t="shared" si="28"/>
        <v>1599100</v>
      </c>
      <c r="I105" s="64">
        <f t="shared" si="28"/>
        <v>1679100</v>
      </c>
      <c r="J105" s="64">
        <f t="shared" si="28"/>
        <v>1763100</v>
      </c>
      <c r="K105" s="36" t="s">
        <v>17</v>
      </c>
    </row>
    <row r="106" spans="1:11" ht="15">
      <c r="A106" s="25">
        <f>A105+1</f>
        <v>1</v>
      </c>
      <c r="B106" s="29" t="s">
        <v>7</v>
      </c>
      <c r="C106" s="57">
        <f>SUM(D106:J106)</f>
        <v>0</v>
      </c>
      <c r="D106" s="57"/>
      <c r="E106" s="57"/>
      <c r="F106" s="108"/>
      <c r="G106" s="57"/>
      <c r="H106" s="57"/>
      <c r="I106" s="57"/>
      <c r="J106" s="30"/>
      <c r="K106" s="31"/>
    </row>
    <row r="107" spans="1:11" ht="15">
      <c r="A107" s="25">
        <f>A106+1</f>
        <v>2</v>
      </c>
      <c r="B107" s="29" t="s">
        <v>8</v>
      </c>
      <c r="C107" s="57">
        <f>SUM(D107:J107)</f>
        <v>0</v>
      </c>
      <c r="D107" s="57"/>
      <c r="E107" s="57"/>
      <c r="F107" s="108"/>
      <c r="G107" s="57"/>
      <c r="H107" s="57"/>
      <c r="I107" s="57"/>
      <c r="J107" s="30"/>
      <c r="K107" s="31"/>
    </row>
    <row r="108" spans="1:11" ht="15">
      <c r="A108" s="25">
        <v>3</v>
      </c>
      <c r="B108" s="29" t="s">
        <v>9</v>
      </c>
      <c r="C108" s="57">
        <f>SUM(D108:J108)</f>
        <v>5536300</v>
      </c>
      <c r="D108" s="57">
        <v>495000</v>
      </c>
      <c r="E108" s="57"/>
      <c r="F108" s="108"/>
      <c r="G108" s="57"/>
      <c r="H108" s="57">
        <v>1599100</v>
      </c>
      <c r="I108" s="57">
        <v>1679100</v>
      </c>
      <c r="J108" s="30">
        <v>1763100</v>
      </c>
      <c r="K108" s="31"/>
    </row>
    <row r="109" spans="1:11" ht="15">
      <c r="A109" s="25">
        <v>4</v>
      </c>
      <c r="B109" s="29" t="s">
        <v>10</v>
      </c>
      <c r="C109" s="57">
        <f>SUM(D109:J109)</f>
        <v>0</v>
      </c>
      <c r="D109" s="57"/>
      <c r="E109" s="57"/>
      <c r="F109" s="108"/>
      <c r="G109" s="57"/>
      <c r="H109" s="57"/>
      <c r="I109" s="57"/>
      <c r="J109" s="30"/>
      <c r="K109" s="39"/>
    </row>
    <row r="110" spans="1:11" ht="94.5" customHeight="1">
      <c r="A110" s="25"/>
      <c r="B110" s="84" t="s">
        <v>70</v>
      </c>
      <c r="C110" s="64">
        <f>SUM(C111:C114)</f>
        <v>99599900</v>
      </c>
      <c r="D110" s="64">
        <f aca="true" t="shared" si="29" ref="D110:J110">SUM(D111:D114)</f>
        <v>11481000</v>
      </c>
      <c r="E110" s="64">
        <f t="shared" si="29"/>
        <v>15519000</v>
      </c>
      <c r="F110" s="112">
        <f t="shared" si="29"/>
        <v>13888000</v>
      </c>
      <c r="G110" s="64">
        <f t="shared" si="29"/>
        <v>11476000</v>
      </c>
      <c r="H110" s="64">
        <f t="shared" si="29"/>
        <v>14983600</v>
      </c>
      <c r="I110" s="64">
        <f t="shared" si="29"/>
        <v>15732800</v>
      </c>
      <c r="J110" s="64">
        <f t="shared" si="29"/>
        <v>16519500</v>
      </c>
      <c r="K110" s="36" t="s">
        <v>17</v>
      </c>
    </row>
    <row r="111" spans="1:11" ht="15">
      <c r="A111" s="25">
        <f>A110+1</f>
        <v>1</v>
      </c>
      <c r="B111" s="29" t="s">
        <v>7</v>
      </c>
      <c r="C111" s="57">
        <f>SUM(D111:J111)</f>
        <v>0</v>
      </c>
      <c r="D111" s="57"/>
      <c r="E111" s="57"/>
      <c r="F111" s="108"/>
      <c r="G111" s="57"/>
      <c r="H111" s="57"/>
      <c r="I111" s="57"/>
      <c r="J111" s="30"/>
      <c r="K111" s="31"/>
    </row>
    <row r="112" spans="1:11" ht="15">
      <c r="A112" s="25">
        <f>A111+1</f>
        <v>2</v>
      </c>
      <c r="B112" s="29" t="s">
        <v>8</v>
      </c>
      <c r="C112" s="57">
        <f>SUM(D112:J112)</f>
        <v>99599900</v>
      </c>
      <c r="D112" s="57">
        <v>11481000</v>
      </c>
      <c r="E112" s="57">
        <v>15519000</v>
      </c>
      <c r="F112" s="108">
        <v>13888000</v>
      </c>
      <c r="G112" s="57">
        <v>11476000</v>
      </c>
      <c r="H112" s="57">
        <v>14983600</v>
      </c>
      <c r="I112" s="57">
        <v>15732800</v>
      </c>
      <c r="J112" s="30">
        <v>16519500</v>
      </c>
      <c r="K112" s="31"/>
    </row>
    <row r="113" spans="1:11" ht="15">
      <c r="A113" s="25">
        <v>3</v>
      </c>
      <c r="B113" s="29" t="s">
        <v>9</v>
      </c>
      <c r="C113" s="57">
        <f>SUM(D113:J113)</f>
        <v>0</v>
      </c>
      <c r="D113" s="57"/>
      <c r="E113" s="57"/>
      <c r="F113" s="108"/>
      <c r="G113" s="57"/>
      <c r="H113" s="57"/>
      <c r="I113" s="57"/>
      <c r="J113" s="30"/>
      <c r="K113" s="31"/>
    </row>
    <row r="114" spans="1:11" ht="15">
      <c r="A114" s="25">
        <v>4</v>
      </c>
      <c r="B114" s="29" t="s">
        <v>10</v>
      </c>
      <c r="C114" s="57">
        <f>SUM(D114:J114)</f>
        <v>0</v>
      </c>
      <c r="D114" s="57"/>
      <c r="E114" s="57"/>
      <c r="F114" s="108"/>
      <c r="G114" s="57"/>
      <c r="H114" s="57"/>
      <c r="I114" s="57"/>
      <c r="J114" s="30"/>
      <c r="K114" s="39"/>
    </row>
    <row r="115" spans="1:11" ht="161.25" customHeight="1">
      <c r="A115" s="25"/>
      <c r="B115" s="84" t="s">
        <v>69</v>
      </c>
      <c r="C115" s="64">
        <f>SUM(C116:C119)</f>
        <v>244600</v>
      </c>
      <c r="D115" s="64">
        <f aca="true" t="shared" si="30" ref="D115:J115">SUM(D116:D119)</f>
        <v>38000</v>
      </c>
      <c r="E115" s="64">
        <f t="shared" si="30"/>
        <v>38000</v>
      </c>
      <c r="F115" s="112">
        <f t="shared" si="30"/>
        <v>38000</v>
      </c>
      <c r="G115" s="64">
        <f t="shared" si="30"/>
        <v>0</v>
      </c>
      <c r="H115" s="64">
        <f t="shared" si="30"/>
        <v>41400</v>
      </c>
      <c r="I115" s="64">
        <f t="shared" si="30"/>
        <v>43500</v>
      </c>
      <c r="J115" s="64">
        <f t="shared" si="30"/>
        <v>45700</v>
      </c>
      <c r="K115" s="36" t="s">
        <v>17</v>
      </c>
    </row>
    <row r="116" spans="1:11" ht="15">
      <c r="A116" s="25">
        <f>A115+1</f>
        <v>1</v>
      </c>
      <c r="B116" s="29" t="s">
        <v>7</v>
      </c>
      <c r="C116" s="57">
        <f>SUM(D116:J116)</f>
        <v>0</v>
      </c>
      <c r="D116" s="57"/>
      <c r="E116" s="57"/>
      <c r="F116" s="108"/>
      <c r="G116" s="57"/>
      <c r="H116" s="57"/>
      <c r="I116" s="57"/>
      <c r="J116" s="30"/>
      <c r="K116" s="31"/>
    </row>
    <row r="117" spans="1:11" ht="15">
      <c r="A117" s="25">
        <f>A116+1</f>
        <v>2</v>
      </c>
      <c r="B117" s="29" t="s">
        <v>8</v>
      </c>
      <c r="C117" s="57">
        <f>SUM(D117:J117)</f>
        <v>244600</v>
      </c>
      <c r="D117" s="57">
        <v>38000</v>
      </c>
      <c r="E117" s="57">
        <v>38000</v>
      </c>
      <c r="F117" s="108">
        <v>38000</v>
      </c>
      <c r="G117" s="57"/>
      <c r="H117" s="57">
        <v>41400</v>
      </c>
      <c r="I117" s="57">
        <v>43500</v>
      </c>
      <c r="J117" s="30">
        <v>45700</v>
      </c>
      <c r="K117" s="31"/>
    </row>
    <row r="118" spans="1:11" ht="15">
      <c r="A118" s="25">
        <v>3</v>
      </c>
      <c r="B118" s="29" t="s">
        <v>9</v>
      </c>
      <c r="C118" s="57">
        <f>SUM(D118:J118)</f>
        <v>0</v>
      </c>
      <c r="D118" s="57"/>
      <c r="E118" s="57"/>
      <c r="F118" s="108"/>
      <c r="G118" s="57"/>
      <c r="H118" s="57"/>
      <c r="I118" s="57"/>
      <c r="J118" s="30"/>
      <c r="K118" s="31"/>
    </row>
    <row r="119" spans="1:11" ht="15">
      <c r="A119" s="25">
        <v>4</v>
      </c>
      <c r="B119" s="29" t="s">
        <v>10</v>
      </c>
      <c r="C119" s="57">
        <f>SUM(D119:J119)</f>
        <v>0</v>
      </c>
      <c r="D119" s="57"/>
      <c r="E119" s="57"/>
      <c r="F119" s="108"/>
      <c r="G119" s="57"/>
      <c r="H119" s="57"/>
      <c r="I119" s="57"/>
      <c r="J119" s="30"/>
      <c r="K119" s="39"/>
    </row>
    <row r="120" spans="1:11" ht="121.5" customHeight="1">
      <c r="A120" s="25"/>
      <c r="B120" s="84" t="s">
        <v>76</v>
      </c>
      <c r="C120" s="64">
        <f>SUM(C121:C124)</f>
        <v>9203113</v>
      </c>
      <c r="D120" s="64">
        <f aca="true" t="shared" si="31" ref="D120:J120">SUM(D121:D124)</f>
        <v>2719516</v>
      </c>
      <c r="E120" s="64">
        <f t="shared" si="31"/>
        <v>1308900</v>
      </c>
      <c r="F120" s="112">
        <f t="shared" si="31"/>
        <v>3430801</v>
      </c>
      <c r="G120" s="64">
        <f t="shared" si="31"/>
        <v>1743896</v>
      </c>
      <c r="H120" s="64">
        <f t="shared" si="31"/>
        <v>0</v>
      </c>
      <c r="I120" s="64">
        <f t="shared" si="31"/>
        <v>0</v>
      </c>
      <c r="J120" s="64">
        <f t="shared" si="31"/>
        <v>0</v>
      </c>
      <c r="K120" s="30">
        <f>K121+K122+K123+K124</f>
        <v>0</v>
      </c>
    </row>
    <row r="121" spans="1:11" ht="15">
      <c r="A121" s="25">
        <f>A120+1</f>
        <v>1</v>
      </c>
      <c r="B121" s="29" t="s">
        <v>7</v>
      </c>
      <c r="C121" s="64">
        <f>SUM(D121:J121)</f>
        <v>0</v>
      </c>
      <c r="D121" s="64"/>
      <c r="E121" s="64"/>
      <c r="F121" s="112"/>
      <c r="G121" s="64"/>
      <c r="H121" s="64"/>
      <c r="I121" s="64"/>
      <c r="J121" s="40"/>
      <c r="K121" s="36"/>
    </row>
    <row r="122" spans="1:11" ht="15">
      <c r="A122" s="25">
        <f>A121+1</f>
        <v>2</v>
      </c>
      <c r="B122" s="29" t="s">
        <v>8</v>
      </c>
      <c r="C122" s="64">
        <f>SUM(D122:J122)</f>
        <v>1184900</v>
      </c>
      <c r="D122" s="57">
        <v>626000</v>
      </c>
      <c r="E122" s="57">
        <v>558900</v>
      </c>
      <c r="F122" s="112"/>
      <c r="G122" s="64"/>
      <c r="H122" s="64"/>
      <c r="I122" s="64"/>
      <c r="J122" s="40">
        <v>0</v>
      </c>
      <c r="K122" s="36"/>
    </row>
    <row r="123" spans="1:11" ht="15">
      <c r="A123" s="25">
        <v>3</v>
      </c>
      <c r="B123" s="29" t="s">
        <v>9</v>
      </c>
      <c r="C123" s="64">
        <f>SUM(D123:J123)</f>
        <v>8018213</v>
      </c>
      <c r="D123" s="57">
        <v>2093516</v>
      </c>
      <c r="E123" s="57">
        <v>750000</v>
      </c>
      <c r="F123" s="108">
        <v>3430801</v>
      </c>
      <c r="G123" s="57">
        <v>1743896</v>
      </c>
      <c r="H123" s="64"/>
      <c r="I123" s="64"/>
      <c r="J123" s="40">
        <v>0</v>
      </c>
      <c r="K123" s="36"/>
    </row>
    <row r="124" spans="1:11" ht="15">
      <c r="A124" s="25">
        <v>4</v>
      </c>
      <c r="B124" s="29" t="s">
        <v>10</v>
      </c>
      <c r="C124" s="64">
        <f>SUM(D124:J124)</f>
        <v>0</v>
      </c>
      <c r="D124" s="65"/>
      <c r="E124" s="94"/>
      <c r="F124" s="113"/>
      <c r="G124" s="88"/>
      <c r="H124" s="65"/>
      <c r="I124" s="65"/>
      <c r="J124" s="51"/>
      <c r="K124" s="51"/>
    </row>
    <row r="125" spans="1:11" ht="237.75" customHeight="1">
      <c r="A125" s="46"/>
      <c r="B125" s="84" t="s">
        <v>82</v>
      </c>
      <c r="C125" s="64">
        <f>SUM(C126:C129)</f>
        <v>873791594</v>
      </c>
      <c r="D125" s="64">
        <f aca="true" t="shared" si="32" ref="D125:J125">SUM(D126:D129)</f>
        <v>100778000</v>
      </c>
      <c r="E125" s="64">
        <f t="shared" si="32"/>
        <v>107138000</v>
      </c>
      <c r="F125" s="112">
        <f t="shared" si="32"/>
        <v>125906000</v>
      </c>
      <c r="G125" s="64">
        <f t="shared" si="32"/>
        <v>127781394</v>
      </c>
      <c r="H125" s="64">
        <f t="shared" si="32"/>
        <v>130749200</v>
      </c>
      <c r="I125" s="64">
        <f t="shared" si="32"/>
        <v>137287000</v>
      </c>
      <c r="J125" s="64">
        <f t="shared" si="32"/>
        <v>144152000</v>
      </c>
      <c r="K125" s="30"/>
    </row>
    <row r="126" spans="1:11" ht="15">
      <c r="A126" s="25">
        <f>A125+1</f>
        <v>1</v>
      </c>
      <c r="B126" s="53" t="s">
        <v>7</v>
      </c>
      <c r="C126" s="64">
        <f>SUM(D126:J126)</f>
        <v>0</v>
      </c>
      <c r="D126" s="64"/>
      <c r="E126" s="64"/>
      <c r="F126" s="112"/>
      <c r="G126" s="64"/>
      <c r="H126" s="64"/>
      <c r="I126" s="64"/>
      <c r="J126" s="40"/>
      <c r="K126" s="36"/>
    </row>
    <row r="127" spans="1:11" ht="15">
      <c r="A127" s="25">
        <f>A126+1</f>
        <v>2</v>
      </c>
      <c r="B127" s="53" t="s">
        <v>8</v>
      </c>
      <c r="C127" s="64">
        <f>SUM(D127:J127)</f>
        <v>873791594</v>
      </c>
      <c r="D127" s="57">
        <v>100778000</v>
      </c>
      <c r="E127" s="57">
        <v>107138000</v>
      </c>
      <c r="F127" s="108">
        <v>125906000</v>
      </c>
      <c r="G127" s="57">
        <v>127781394</v>
      </c>
      <c r="H127" s="57">
        <v>130749200</v>
      </c>
      <c r="I127" s="57">
        <v>137287000</v>
      </c>
      <c r="J127" s="30">
        <v>144152000</v>
      </c>
      <c r="K127" s="39"/>
    </row>
    <row r="128" spans="1:11" ht="15">
      <c r="A128" s="25">
        <v>3</v>
      </c>
      <c r="B128" s="53" t="s">
        <v>9</v>
      </c>
      <c r="C128" s="64">
        <f>SUM(D128:J128)</f>
        <v>0</v>
      </c>
      <c r="D128" s="64"/>
      <c r="E128" s="64"/>
      <c r="F128" s="112"/>
      <c r="G128" s="64"/>
      <c r="H128" s="64"/>
      <c r="I128" s="64"/>
      <c r="J128" s="40"/>
      <c r="K128" s="36"/>
    </row>
    <row r="129" spans="1:11" ht="15">
      <c r="A129" s="25">
        <v>4</v>
      </c>
      <c r="B129" s="53" t="s">
        <v>10</v>
      </c>
      <c r="C129" s="64">
        <f>SUM(D129:J129)</f>
        <v>0</v>
      </c>
      <c r="D129" s="65"/>
      <c r="E129" s="94"/>
      <c r="F129" s="113"/>
      <c r="G129" s="88"/>
      <c r="H129" s="65"/>
      <c r="I129" s="65"/>
      <c r="J129" s="51"/>
      <c r="K129" s="51"/>
    </row>
    <row r="130" spans="1:11" ht="216.75">
      <c r="A130" s="46"/>
      <c r="B130" s="92" t="s">
        <v>83</v>
      </c>
      <c r="C130" s="132">
        <f>SUM(C131:C134)</f>
        <v>42655606</v>
      </c>
      <c r="D130" s="132">
        <f aca="true" t="shared" si="33" ref="D130:J130">SUM(D131:D134)</f>
        <v>5558000</v>
      </c>
      <c r="E130" s="132">
        <f t="shared" si="33"/>
        <v>5876000</v>
      </c>
      <c r="F130" s="133">
        <f t="shared" si="33"/>
        <v>6767000</v>
      </c>
      <c r="G130" s="132">
        <f t="shared" si="33"/>
        <v>6404606</v>
      </c>
      <c r="H130" s="132">
        <f t="shared" si="33"/>
        <v>5726000</v>
      </c>
      <c r="I130" s="132">
        <f t="shared" si="33"/>
        <v>6012000</v>
      </c>
      <c r="J130" s="132">
        <f t="shared" si="33"/>
        <v>6312000</v>
      </c>
      <c r="K130" s="93"/>
    </row>
    <row r="131" spans="1:11" ht="15">
      <c r="A131" s="25">
        <f>A130+1</f>
        <v>1</v>
      </c>
      <c r="B131" s="53" t="s">
        <v>7</v>
      </c>
      <c r="C131" s="65">
        <f>SUM(D131:J131)</f>
        <v>0</v>
      </c>
      <c r="D131" s="65"/>
      <c r="E131" s="94"/>
      <c r="F131" s="113"/>
      <c r="G131" s="88"/>
      <c r="H131" s="65"/>
      <c r="I131" s="65"/>
      <c r="J131" s="51"/>
      <c r="K131" s="51"/>
    </row>
    <row r="132" spans="1:11" ht="15">
      <c r="A132" s="25">
        <f>A131+1</f>
        <v>2</v>
      </c>
      <c r="B132" s="53" t="s">
        <v>8</v>
      </c>
      <c r="C132" s="65">
        <f>SUM(D132:J132)</f>
        <v>42655606</v>
      </c>
      <c r="D132" s="65">
        <v>5558000</v>
      </c>
      <c r="E132" s="94">
        <v>5876000</v>
      </c>
      <c r="F132" s="113">
        <v>6767000</v>
      </c>
      <c r="G132" s="88">
        <v>6404606</v>
      </c>
      <c r="H132" s="65">
        <v>5726000</v>
      </c>
      <c r="I132" s="65">
        <v>6012000</v>
      </c>
      <c r="J132" s="51">
        <v>6312000</v>
      </c>
      <c r="K132" s="51"/>
    </row>
    <row r="133" spans="1:11" ht="15">
      <c r="A133" s="25">
        <v>3</v>
      </c>
      <c r="B133" s="53" t="s">
        <v>9</v>
      </c>
      <c r="C133" s="65">
        <f>SUM(D133:J133)</f>
        <v>0</v>
      </c>
      <c r="D133" s="65"/>
      <c r="E133" s="94"/>
      <c r="F133" s="113"/>
      <c r="G133" s="88"/>
      <c r="H133" s="65"/>
      <c r="I133" s="65"/>
      <c r="J133" s="51"/>
      <c r="K133" s="51"/>
    </row>
    <row r="134" spans="1:11" ht="15">
      <c r="A134" s="25">
        <v>4</v>
      </c>
      <c r="B134" s="29" t="s">
        <v>10</v>
      </c>
      <c r="C134" s="65">
        <f>SUM(D134:J134)</f>
        <v>0</v>
      </c>
      <c r="D134" s="65"/>
      <c r="E134" s="94"/>
      <c r="F134" s="113"/>
      <c r="G134" s="88"/>
      <c r="H134" s="65"/>
      <c r="I134" s="65"/>
      <c r="J134" s="55"/>
      <c r="K134" s="55"/>
    </row>
    <row r="135" spans="1:11" ht="115.5">
      <c r="A135" s="25"/>
      <c r="B135" s="32" t="s">
        <v>91</v>
      </c>
      <c r="C135" s="134">
        <f>SUM(C136:C139)</f>
        <v>500000</v>
      </c>
      <c r="D135" s="134">
        <f aca="true" t="shared" si="34" ref="D135:J135">SUM(D136:D139)</f>
        <v>500000</v>
      </c>
      <c r="E135" s="132">
        <f t="shared" si="34"/>
        <v>0</v>
      </c>
      <c r="F135" s="133">
        <f t="shared" si="34"/>
        <v>0</v>
      </c>
      <c r="G135" s="134">
        <f t="shared" si="34"/>
        <v>0</v>
      </c>
      <c r="H135" s="134">
        <f t="shared" si="34"/>
        <v>0</v>
      </c>
      <c r="I135" s="134">
        <f t="shared" si="34"/>
        <v>0</v>
      </c>
      <c r="J135" s="134">
        <f t="shared" si="34"/>
        <v>0</v>
      </c>
      <c r="K135" s="55"/>
    </row>
    <row r="136" spans="1:11" ht="15">
      <c r="A136" s="25">
        <v>1</v>
      </c>
      <c r="B136" s="53" t="s">
        <v>7</v>
      </c>
      <c r="C136" s="65">
        <f>SUM(D136:J136)</f>
        <v>0</v>
      </c>
      <c r="D136" s="65"/>
      <c r="E136" s="94"/>
      <c r="F136" s="113"/>
      <c r="G136" s="88"/>
      <c r="H136" s="65"/>
      <c r="I136" s="65"/>
      <c r="J136" s="55"/>
      <c r="K136" s="55"/>
    </row>
    <row r="137" spans="1:11" ht="15">
      <c r="A137" s="25">
        <v>2</v>
      </c>
      <c r="B137" s="53" t="s">
        <v>8</v>
      </c>
      <c r="C137" s="65">
        <f>SUM(D137:J137)</f>
        <v>500000</v>
      </c>
      <c r="D137" s="65">
        <v>500000</v>
      </c>
      <c r="E137" s="94"/>
      <c r="F137" s="113"/>
      <c r="G137" s="88"/>
      <c r="H137" s="65"/>
      <c r="I137" s="65"/>
      <c r="J137" s="55"/>
      <c r="K137" s="55"/>
    </row>
    <row r="138" spans="1:11" ht="15">
      <c r="A138" s="25">
        <v>3</v>
      </c>
      <c r="B138" s="53" t="s">
        <v>9</v>
      </c>
      <c r="C138" s="65">
        <f>SUM(D138:J138)</f>
        <v>0</v>
      </c>
      <c r="D138" s="65"/>
      <c r="E138" s="94"/>
      <c r="F138" s="113"/>
      <c r="G138" s="88"/>
      <c r="H138" s="65"/>
      <c r="I138" s="65"/>
      <c r="J138" s="55"/>
      <c r="K138" s="55"/>
    </row>
    <row r="139" spans="1:11" ht="15">
      <c r="A139" s="25">
        <v>4</v>
      </c>
      <c r="B139" s="29" t="s">
        <v>10</v>
      </c>
      <c r="C139" s="65">
        <f>SUM(D139:J139)</f>
        <v>0</v>
      </c>
      <c r="D139" s="65"/>
      <c r="E139" s="94"/>
      <c r="F139" s="113"/>
      <c r="G139" s="88"/>
      <c r="H139" s="65"/>
      <c r="I139" s="65"/>
      <c r="J139" s="55"/>
      <c r="K139" s="55"/>
    </row>
    <row r="140" spans="1:11" ht="106.5" customHeight="1">
      <c r="A140" s="25"/>
      <c r="B140" s="26" t="s">
        <v>92</v>
      </c>
      <c r="C140" s="134">
        <f>SUM(C141:C144)</f>
        <v>1489704</v>
      </c>
      <c r="D140" s="134">
        <f aca="true" t="shared" si="35" ref="D140:J140">SUM(D141:D144)</f>
        <v>0</v>
      </c>
      <c r="E140" s="132">
        <f t="shared" si="35"/>
        <v>726750</v>
      </c>
      <c r="F140" s="133">
        <f t="shared" si="35"/>
        <v>0</v>
      </c>
      <c r="G140" s="134">
        <f t="shared" si="35"/>
        <v>762954</v>
      </c>
      <c r="H140" s="134">
        <f t="shared" si="35"/>
        <v>0</v>
      </c>
      <c r="I140" s="134">
        <f t="shared" si="35"/>
        <v>0</v>
      </c>
      <c r="J140" s="134">
        <f t="shared" si="35"/>
        <v>0</v>
      </c>
      <c r="K140" s="55"/>
    </row>
    <row r="141" spans="1:11" ht="15">
      <c r="A141" s="25">
        <v>1</v>
      </c>
      <c r="B141" s="53" t="s">
        <v>7</v>
      </c>
      <c r="C141" s="65">
        <f>SUM(D141:J141)</f>
        <v>0</v>
      </c>
      <c r="D141" s="65"/>
      <c r="E141" s="94"/>
      <c r="F141" s="113"/>
      <c r="G141" s="88"/>
      <c r="H141" s="65"/>
      <c r="I141" s="65"/>
      <c r="J141" s="55"/>
      <c r="K141" s="55"/>
    </row>
    <row r="142" spans="1:11" ht="15">
      <c r="A142" s="25">
        <v>2</v>
      </c>
      <c r="B142" s="53" t="s">
        <v>8</v>
      </c>
      <c r="C142" s="65">
        <f>SUM(D142:J142)</f>
        <v>0</v>
      </c>
      <c r="D142" s="65"/>
      <c r="E142" s="94"/>
      <c r="F142" s="113"/>
      <c r="G142" s="88"/>
      <c r="H142" s="65"/>
      <c r="I142" s="65"/>
      <c r="J142" s="55"/>
      <c r="K142" s="55"/>
    </row>
    <row r="143" spans="1:11" ht="15">
      <c r="A143" s="25">
        <v>3</v>
      </c>
      <c r="B143" s="53" t="s">
        <v>9</v>
      </c>
      <c r="C143" s="65">
        <f>SUM(D143:J143)</f>
        <v>1489704</v>
      </c>
      <c r="D143" s="65"/>
      <c r="E143" s="94">
        <v>726750</v>
      </c>
      <c r="F143" s="113">
        <v>0</v>
      </c>
      <c r="G143" s="88">
        <v>762954</v>
      </c>
      <c r="H143" s="65"/>
      <c r="I143" s="65"/>
      <c r="J143" s="55"/>
      <c r="K143" s="55"/>
    </row>
    <row r="144" spans="1:11" ht="15">
      <c r="A144" s="25">
        <v>4</v>
      </c>
      <c r="B144" s="29" t="s">
        <v>10</v>
      </c>
      <c r="C144" s="65">
        <f>SUM(D144:J144)</f>
        <v>0</v>
      </c>
      <c r="D144" s="65"/>
      <c r="E144" s="94"/>
      <c r="F144" s="113"/>
      <c r="G144" s="88"/>
      <c r="H144" s="65"/>
      <c r="I144" s="65"/>
      <c r="J144" s="55"/>
      <c r="K144" s="55"/>
    </row>
    <row r="145" spans="1:11" ht="157.5">
      <c r="A145" s="25"/>
      <c r="B145" s="26" t="s">
        <v>93</v>
      </c>
      <c r="C145" s="134">
        <f>SUM(C146:C149)</f>
        <v>1384500</v>
      </c>
      <c r="D145" s="134">
        <f aca="true" t="shared" si="36" ref="D145:J145">SUM(D146:D149)</f>
        <v>0</v>
      </c>
      <c r="E145" s="132">
        <f t="shared" si="36"/>
        <v>1384500</v>
      </c>
      <c r="F145" s="133">
        <f t="shared" si="36"/>
        <v>0</v>
      </c>
      <c r="G145" s="134">
        <f t="shared" si="36"/>
        <v>0</v>
      </c>
      <c r="H145" s="134">
        <f t="shared" si="36"/>
        <v>0</v>
      </c>
      <c r="I145" s="134">
        <f t="shared" si="36"/>
        <v>0</v>
      </c>
      <c r="J145" s="134">
        <f t="shared" si="36"/>
        <v>0</v>
      </c>
      <c r="K145" s="55"/>
    </row>
    <row r="146" spans="1:11" ht="15">
      <c r="A146" s="25">
        <v>1</v>
      </c>
      <c r="B146" s="53" t="s">
        <v>7</v>
      </c>
      <c r="C146" s="65">
        <f>SUM(D146:J146)</f>
        <v>0</v>
      </c>
      <c r="D146" s="65"/>
      <c r="E146" s="94"/>
      <c r="F146" s="113"/>
      <c r="G146" s="88"/>
      <c r="H146" s="65"/>
      <c r="I146" s="65"/>
      <c r="J146" s="55"/>
      <c r="K146" s="55"/>
    </row>
    <row r="147" spans="1:11" ht="15">
      <c r="A147" s="25">
        <v>2</v>
      </c>
      <c r="B147" s="53" t="s">
        <v>8</v>
      </c>
      <c r="C147" s="65">
        <f>SUM(D147:J147)</f>
        <v>634500</v>
      </c>
      <c r="D147" s="65"/>
      <c r="E147" s="94">
        <v>634500</v>
      </c>
      <c r="F147" s="113"/>
      <c r="G147" s="88"/>
      <c r="H147" s="65"/>
      <c r="I147" s="65"/>
      <c r="J147" s="55"/>
      <c r="K147" s="55"/>
    </row>
    <row r="148" spans="1:11" ht="15">
      <c r="A148" s="25">
        <v>3</v>
      </c>
      <c r="B148" s="53" t="s">
        <v>9</v>
      </c>
      <c r="C148" s="65">
        <f>SUM(D148:J148)</f>
        <v>750000</v>
      </c>
      <c r="D148" s="65"/>
      <c r="E148" s="94">
        <v>750000</v>
      </c>
      <c r="F148" s="113"/>
      <c r="G148" s="88"/>
      <c r="H148" s="65"/>
      <c r="I148" s="65"/>
      <c r="J148" s="55"/>
      <c r="K148" s="55"/>
    </row>
    <row r="149" spans="1:11" ht="15">
      <c r="A149" s="25">
        <v>4</v>
      </c>
      <c r="B149" s="29" t="s">
        <v>10</v>
      </c>
      <c r="C149" s="65">
        <f>SUM(D149:J149)</f>
        <v>0</v>
      </c>
      <c r="D149" s="65"/>
      <c r="E149" s="94"/>
      <c r="F149" s="113"/>
      <c r="G149" s="88"/>
      <c r="H149" s="65"/>
      <c r="I149" s="65"/>
      <c r="J149" s="55"/>
      <c r="K149" s="55"/>
    </row>
    <row r="150" spans="1:11" ht="72">
      <c r="A150" s="25"/>
      <c r="B150" s="26" t="s">
        <v>98</v>
      </c>
      <c r="C150" s="134">
        <f>SUM(C151:C154)</f>
        <v>299200</v>
      </c>
      <c r="D150" s="134">
        <f aca="true" t="shared" si="37" ref="D150:J150">SUM(D151:D154)</f>
        <v>0</v>
      </c>
      <c r="E150" s="132">
        <f t="shared" si="37"/>
        <v>299200</v>
      </c>
      <c r="F150" s="133">
        <f t="shared" si="37"/>
        <v>0</v>
      </c>
      <c r="G150" s="134">
        <f t="shared" si="37"/>
        <v>0</v>
      </c>
      <c r="H150" s="134">
        <f t="shared" si="37"/>
        <v>0</v>
      </c>
      <c r="I150" s="134">
        <f t="shared" si="37"/>
        <v>0</v>
      </c>
      <c r="J150" s="134">
        <f t="shared" si="37"/>
        <v>0</v>
      </c>
      <c r="K150" s="55"/>
    </row>
    <row r="151" spans="1:11" ht="15">
      <c r="A151" s="25">
        <v>1</v>
      </c>
      <c r="B151" s="53" t="s">
        <v>7</v>
      </c>
      <c r="C151" s="65">
        <f>SUM(D151:K151)</f>
        <v>0</v>
      </c>
      <c r="D151" s="65"/>
      <c r="E151" s="94"/>
      <c r="F151" s="113"/>
      <c r="G151" s="88"/>
      <c r="H151" s="65"/>
      <c r="I151" s="65"/>
      <c r="J151" s="55"/>
      <c r="K151" s="55"/>
    </row>
    <row r="152" spans="1:11" ht="15">
      <c r="A152" s="25">
        <v>2</v>
      </c>
      <c r="B152" s="53" t="s">
        <v>8</v>
      </c>
      <c r="C152" s="65">
        <f>SUM(D152:K152)</f>
        <v>299200</v>
      </c>
      <c r="D152" s="65"/>
      <c r="E152" s="94">
        <v>299200</v>
      </c>
      <c r="F152" s="113"/>
      <c r="G152" s="88"/>
      <c r="H152" s="65"/>
      <c r="I152" s="65"/>
      <c r="J152" s="55"/>
      <c r="K152" s="55"/>
    </row>
    <row r="153" spans="1:11" ht="15">
      <c r="A153" s="25">
        <v>3</v>
      </c>
      <c r="B153" s="53" t="s">
        <v>9</v>
      </c>
      <c r="C153" s="65">
        <f>SUM(D153:K153)</f>
        <v>0</v>
      </c>
      <c r="D153" s="65"/>
      <c r="E153" s="94"/>
      <c r="F153" s="113"/>
      <c r="G153" s="88"/>
      <c r="H153" s="65"/>
      <c r="I153" s="65"/>
      <c r="J153" s="55"/>
      <c r="K153" s="55"/>
    </row>
    <row r="154" spans="1:11" ht="15">
      <c r="A154" s="25">
        <v>4</v>
      </c>
      <c r="B154" s="29" t="s">
        <v>10</v>
      </c>
      <c r="C154" s="65">
        <f>SUM(D154:K154)</f>
        <v>0</v>
      </c>
      <c r="D154" s="65"/>
      <c r="E154" s="94"/>
      <c r="F154" s="113"/>
      <c r="G154" s="88"/>
      <c r="H154" s="65"/>
      <c r="I154" s="65"/>
      <c r="J154" s="55"/>
      <c r="K154" s="55"/>
    </row>
    <row r="155" spans="1:11" ht="129">
      <c r="A155" s="25"/>
      <c r="B155" s="26" t="s">
        <v>101</v>
      </c>
      <c r="C155" s="134">
        <f>SUM(C156:C159)</f>
        <v>698000</v>
      </c>
      <c r="D155" s="134">
        <f aca="true" t="shared" si="38" ref="D155:J155">SUM(D156:D159)</f>
        <v>0</v>
      </c>
      <c r="E155" s="132">
        <f t="shared" si="38"/>
        <v>698000</v>
      </c>
      <c r="F155" s="133">
        <f t="shared" si="38"/>
        <v>0</v>
      </c>
      <c r="G155" s="134">
        <f t="shared" si="38"/>
        <v>0</v>
      </c>
      <c r="H155" s="134">
        <f t="shared" si="38"/>
        <v>0</v>
      </c>
      <c r="I155" s="134">
        <f t="shared" si="38"/>
        <v>0</v>
      </c>
      <c r="J155" s="134">
        <f t="shared" si="38"/>
        <v>0</v>
      </c>
      <c r="K155" s="55"/>
    </row>
    <row r="156" spans="1:11" ht="15">
      <c r="A156" s="25">
        <v>1</v>
      </c>
      <c r="B156" s="53" t="s">
        <v>7</v>
      </c>
      <c r="C156" s="65">
        <f>SUM(D156:J156)</f>
        <v>698000</v>
      </c>
      <c r="D156" s="65"/>
      <c r="E156" s="94">
        <v>698000</v>
      </c>
      <c r="F156" s="113"/>
      <c r="G156" s="88"/>
      <c r="H156" s="65"/>
      <c r="I156" s="65"/>
      <c r="J156" s="55"/>
      <c r="K156" s="55"/>
    </row>
    <row r="157" spans="1:11" ht="15">
      <c r="A157" s="25">
        <v>2</v>
      </c>
      <c r="B157" s="53" t="s">
        <v>8</v>
      </c>
      <c r="C157" s="65">
        <f>SUM(D157:J157)</f>
        <v>0</v>
      </c>
      <c r="D157" s="65"/>
      <c r="E157" s="94"/>
      <c r="F157" s="113"/>
      <c r="G157" s="88"/>
      <c r="H157" s="65"/>
      <c r="I157" s="65"/>
      <c r="J157" s="55"/>
      <c r="K157" s="55"/>
    </row>
    <row r="158" spans="1:11" ht="15">
      <c r="A158" s="25">
        <v>3</v>
      </c>
      <c r="B158" s="53" t="s">
        <v>9</v>
      </c>
      <c r="C158" s="65">
        <f>SUM(D158:J158)</f>
        <v>0</v>
      </c>
      <c r="D158" s="65"/>
      <c r="E158" s="94"/>
      <c r="F158" s="113"/>
      <c r="G158" s="88"/>
      <c r="H158" s="65"/>
      <c r="I158" s="65"/>
      <c r="J158" s="55"/>
      <c r="K158" s="55"/>
    </row>
    <row r="159" spans="1:11" ht="15">
      <c r="A159" s="25">
        <v>4</v>
      </c>
      <c r="B159" s="29" t="s">
        <v>10</v>
      </c>
      <c r="C159" s="65">
        <f>SUM(D159:J159)</f>
        <v>0</v>
      </c>
      <c r="D159" s="65"/>
      <c r="E159" s="94"/>
      <c r="F159" s="113"/>
      <c r="G159" s="88"/>
      <c r="H159" s="65"/>
      <c r="I159" s="65"/>
      <c r="J159" s="55"/>
      <c r="K159" s="55"/>
    </row>
    <row r="160" spans="1:11" ht="114.75">
      <c r="A160" s="25"/>
      <c r="B160" s="26" t="s">
        <v>103</v>
      </c>
      <c r="C160" s="134">
        <f>SUM(C161:C164)</f>
        <v>200000</v>
      </c>
      <c r="D160" s="134">
        <f aca="true" t="shared" si="39" ref="D160:J160">SUM(D161:D164)</f>
        <v>0</v>
      </c>
      <c r="E160" s="132">
        <f t="shared" si="39"/>
        <v>200000</v>
      </c>
      <c r="F160" s="133">
        <f t="shared" si="39"/>
        <v>0</v>
      </c>
      <c r="G160" s="134">
        <f t="shared" si="39"/>
        <v>0</v>
      </c>
      <c r="H160" s="134">
        <f t="shared" si="39"/>
        <v>0</v>
      </c>
      <c r="I160" s="134">
        <f t="shared" si="39"/>
        <v>0</v>
      </c>
      <c r="J160" s="134">
        <f t="shared" si="39"/>
        <v>0</v>
      </c>
      <c r="K160" s="55"/>
    </row>
    <row r="161" spans="1:11" ht="15">
      <c r="A161" s="25">
        <v>1</v>
      </c>
      <c r="B161" s="53" t="s">
        <v>7</v>
      </c>
      <c r="C161" s="65">
        <f>SUM(D161:J161)</f>
        <v>0</v>
      </c>
      <c r="D161" s="65"/>
      <c r="E161" s="94"/>
      <c r="F161" s="113"/>
      <c r="G161" s="88"/>
      <c r="H161" s="65"/>
      <c r="I161" s="65"/>
      <c r="J161" s="55"/>
      <c r="K161" s="55"/>
    </row>
    <row r="162" spans="1:11" ht="15">
      <c r="A162" s="25">
        <v>2</v>
      </c>
      <c r="B162" s="53" t="s">
        <v>8</v>
      </c>
      <c r="C162" s="65">
        <f>SUM(D162:J162)</f>
        <v>200000</v>
      </c>
      <c r="D162" s="65"/>
      <c r="E162" s="94">
        <v>200000</v>
      </c>
      <c r="F162" s="113"/>
      <c r="G162" s="88"/>
      <c r="H162" s="65"/>
      <c r="I162" s="65"/>
      <c r="J162" s="55"/>
      <c r="K162" s="55"/>
    </row>
    <row r="163" spans="1:11" ht="15">
      <c r="A163" s="25">
        <v>3</v>
      </c>
      <c r="B163" s="53" t="s">
        <v>9</v>
      </c>
      <c r="C163" s="65">
        <f>SUM(D163:J163)</f>
        <v>0</v>
      </c>
      <c r="D163" s="65"/>
      <c r="E163" s="94"/>
      <c r="F163" s="113"/>
      <c r="G163" s="88"/>
      <c r="H163" s="65"/>
      <c r="I163" s="65"/>
      <c r="J163" s="55"/>
      <c r="K163" s="55"/>
    </row>
    <row r="164" spans="1:11" ht="15">
      <c r="A164" s="25">
        <v>4</v>
      </c>
      <c r="B164" s="29" t="s">
        <v>10</v>
      </c>
      <c r="C164" s="65">
        <f>SUM(D164:J164)</f>
        <v>0</v>
      </c>
      <c r="D164" s="65"/>
      <c r="E164" s="94"/>
      <c r="F164" s="113"/>
      <c r="G164" s="88"/>
      <c r="H164" s="65"/>
      <c r="I164" s="65"/>
      <c r="J164" s="55"/>
      <c r="K164" s="55"/>
    </row>
    <row r="165" spans="1:11" ht="72">
      <c r="A165" s="25"/>
      <c r="B165" s="26" t="s">
        <v>106</v>
      </c>
      <c r="C165" s="134">
        <f>SUM(C166:C169)</f>
        <v>0</v>
      </c>
      <c r="D165" s="134">
        <f aca="true" t="shared" si="40" ref="D165:J165">SUM(D166:D169)</f>
        <v>0</v>
      </c>
      <c r="E165" s="132">
        <f t="shared" si="40"/>
        <v>0</v>
      </c>
      <c r="F165" s="133">
        <f t="shared" si="40"/>
        <v>0</v>
      </c>
      <c r="G165" s="134">
        <f t="shared" si="40"/>
        <v>0</v>
      </c>
      <c r="H165" s="134">
        <f t="shared" si="40"/>
        <v>0</v>
      </c>
      <c r="I165" s="134">
        <f t="shared" si="40"/>
        <v>0</v>
      </c>
      <c r="J165" s="134">
        <f t="shared" si="40"/>
        <v>0</v>
      </c>
      <c r="K165" s="55"/>
    </row>
    <row r="166" spans="1:11" ht="15">
      <c r="A166" s="25">
        <v>1</v>
      </c>
      <c r="B166" s="53" t="s">
        <v>7</v>
      </c>
      <c r="C166" s="65">
        <f>SUM(D166:J166)</f>
        <v>0</v>
      </c>
      <c r="D166" s="65"/>
      <c r="E166" s="94"/>
      <c r="F166" s="113"/>
      <c r="G166" s="88"/>
      <c r="H166" s="65"/>
      <c r="I166" s="65"/>
      <c r="J166" s="55"/>
      <c r="K166" s="55"/>
    </row>
    <row r="167" spans="1:11" ht="15">
      <c r="A167" s="25">
        <v>2</v>
      </c>
      <c r="B167" s="53" t="s">
        <v>8</v>
      </c>
      <c r="C167" s="65">
        <f>SUM(D167:J167)</f>
        <v>0</v>
      </c>
      <c r="D167" s="65"/>
      <c r="E167" s="94"/>
      <c r="F167" s="113"/>
      <c r="G167" s="88"/>
      <c r="H167" s="65"/>
      <c r="I167" s="65"/>
      <c r="J167" s="55"/>
      <c r="K167" s="55"/>
    </row>
    <row r="168" spans="1:11" ht="15">
      <c r="A168" s="25">
        <v>3</v>
      </c>
      <c r="B168" s="53" t="s">
        <v>9</v>
      </c>
      <c r="C168" s="65">
        <f>SUM(D168:J168)</f>
        <v>0</v>
      </c>
      <c r="D168" s="65"/>
      <c r="E168" s="94"/>
      <c r="F168" s="113">
        <v>0</v>
      </c>
      <c r="G168" s="88"/>
      <c r="H168" s="65"/>
      <c r="I168" s="65"/>
      <c r="J168" s="55"/>
      <c r="K168" s="55"/>
    </row>
    <row r="169" spans="1:11" ht="15">
      <c r="A169" s="25">
        <v>4</v>
      </c>
      <c r="B169" s="29" t="s">
        <v>10</v>
      </c>
      <c r="C169" s="65">
        <f>SUM(D169:J169)</f>
        <v>0</v>
      </c>
      <c r="D169" s="65"/>
      <c r="E169" s="94"/>
      <c r="F169" s="113"/>
      <c r="G169" s="88"/>
      <c r="H169" s="65"/>
      <c r="I169" s="65"/>
      <c r="J169" s="55"/>
      <c r="K169" s="55"/>
    </row>
    <row r="170" spans="1:11" ht="91.5" customHeight="1">
      <c r="A170" s="1"/>
      <c r="B170" s="2"/>
      <c r="C170" s="3"/>
      <c r="D170" s="4"/>
      <c r="E170" s="4"/>
      <c r="F170" s="100"/>
      <c r="G170" s="3"/>
      <c r="H170" s="3"/>
      <c r="I170" s="131" t="s">
        <v>123</v>
      </c>
      <c r="J170" s="142" t="s">
        <v>18</v>
      </c>
      <c r="K170" s="142"/>
    </row>
    <row r="171" spans="1:11" ht="42" customHeight="1">
      <c r="A171" s="143" t="s">
        <v>79</v>
      </c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</row>
    <row r="172" spans="1:11" ht="15">
      <c r="A172" s="1"/>
      <c r="B172" s="2"/>
      <c r="C172" s="3"/>
      <c r="D172" s="3"/>
      <c r="E172" s="3"/>
      <c r="F172" s="99"/>
      <c r="G172" s="3"/>
      <c r="H172" s="3"/>
      <c r="I172" s="3"/>
      <c r="J172" s="3"/>
      <c r="K172" s="5"/>
    </row>
    <row r="173" spans="1:11" ht="15">
      <c r="A173" s="1"/>
      <c r="B173" s="2"/>
      <c r="C173" s="3"/>
      <c r="D173" s="3"/>
      <c r="E173" s="3"/>
      <c r="F173" s="99"/>
      <c r="G173" s="3"/>
      <c r="H173" s="3"/>
      <c r="I173" s="3"/>
      <c r="J173" s="3"/>
      <c r="K173" s="5"/>
    </row>
    <row r="174" spans="1:11" ht="15">
      <c r="A174" s="145" t="s">
        <v>1</v>
      </c>
      <c r="B174" s="147" t="s">
        <v>2</v>
      </c>
      <c r="C174" s="148" t="s">
        <v>90</v>
      </c>
      <c r="D174" s="149"/>
      <c r="E174" s="149"/>
      <c r="F174" s="149"/>
      <c r="G174" s="149"/>
      <c r="H174" s="149"/>
      <c r="I174" s="149"/>
      <c r="J174" s="149"/>
      <c r="K174" s="147" t="s">
        <v>3</v>
      </c>
    </row>
    <row r="175" spans="1:11" ht="95.25" customHeight="1">
      <c r="A175" s="146"/>
      <c r="B175" s="147"/>
      <c r="C175" s="21" t="s">
        <v>4</v>
      </c>
      <c r="D175" s="22">
        <v>2014</v>
      </c>
      <c r="E175" s="22">
        <v>2015</v>
      </c>
      <c r="F175" s="106">
        <v>2016</v>
      </c>
      <c r="G175" s="22">
        <v>2017</v>
      </c>
      <c r="H175" s="22">
        <v>2018</v>
      </c>
      <c r="I175" s="22">
        <v>2019</v>
      </c>
      <c r="J175" s="22">
        <v>2020</v>
      </c>
      <c r="K175" s="147"/>
    </row>
    <row r="176" spans="1:11" ht="15">
      <c r="A176" s="23">
        <v>1</v>
      </c>
      <c r="B176" s="24" t="s">
        <v>5</v>
      </c>
      <c r="C176" s="21">
        <v>3</v>
      </c>
      <c r="D176" s="22">
        <v>4</v>
      </c>
      <c r="E176" s="22">
        <v>5</v>
      </c>
      <c r="F176" s="106">
        <v>6</v>
      </c>
      <c r="G176" s="22">
        <v>7</v>
      </c>
      <c r="H176" s="22">
        <v>8</v>
      </c>
      <c r="I176" s="22">
        <v>9</v>
      </c>
      <c r="J176" s="22">
        <v>10</v>
      </c>
      <c r="K176" s="22">
        <v>11</v>
      </c>
    </row>
    <row r="177" spans="1:11" ht="57.75">
      <c r="A177" s="25"/>
      <c r="B177" s="26" t="s">
        <v>12</v>
      </c>
      <c r="C177" s="60">
        <f>SUM(C178:C181)</f>
        <v>258504530.98</v>
      </c>
      <c r="D177" s="60">
        <f aca="true" t="shared" si="41" ref="D177:J177">SUM(D178:D181)</f>
        <v>34197203</v>
      </c>
      <c r="E177" s="60">
        <f t="shared" si="41"/>
        <v>34474037.98</v>
      </c>
      <c r="F177" s="107">
        <f>SUM(F178:F181)</f>
        <v>35216526</v>
      </c>
      <c r="G177" s="60">
        <f t="shared" si="41"/>
        <v>43019764</v>
      </c>
      <c r="H177" s="60">
        <f t="shared" si="41"/>
        <v>35399500</v>
      </c>
      <c r="I177" s="60">
        <f t="shared" si="41"/>
        <v>37169500</v>
      </c>
      <c r="J177" s="60">
        <f t="shared" si="41"/>
        <v>39028000</v>
      </c>
      <c r="K177" s="28"/>
    </row>
    <row r="178" spans="1:11" ht="15">
      <c r="A178" s="25">
        <f>A177+1</f>
        <v>1</v>
      </c>
      <c r="B178" s="29" t="s">
        <v>7</v>
      </c>
      <c r="C178" s="60">
        <f>SUM(D178:J178)</f>
        <v>0</v>
      </c>
      <c r="D178" s="57">
        <f>D186</f>
        <v>0</v>
      </c>
      <c r="E178" s="57">
        <f aca="true" t="shared" si="42" ref="E178:J178">E186</f>
        <v>0</v>
      </c>
      <c r="F178" s="108">
        <f t="shared" si="42"/>
        <v>0</v>
      </c>
      <c r="G178" s="57">
        <f t="shared" si="42"/>
        <v>0</v>
      </c>
      <c r="H178" s="57">
        <f t="shared" si="42"/>
        <v>0</v>
      </c>
      <c r="I178" s="57">
        <f t="shared" si="42"/>
        <v>0</v>
      </c>
      <c r="J178" s="57">
        <f t="shared" si="42"/>
        <v>0</v>
      </c>
      <c r="K178" s="31"/>
    </row>
    <row r="179" spans="1:11" ht="15">
      <c r="A179" s="25">
        <f>A178+1</f>
        <v>2</v>
      </c>
      <c r="B179" s="29" t="s">
        <v>8</v>
      </c>
      <c r="C179" s="60">
        <f>SUM(D179:J179)</f>
        <v>490700</v>
      </c>
      <c r="D179" s="57">
        <f aca="true" t="shared" si="43" ref="D179:J181">D187</f>
        <v>77000</v>
      </c>
      <c r="E179" s="57">
        <f t="shared" si="43"/>
        <v>0</v>
      </c>
      <c r="F179" s="108">
        <f t="shared" si="43"/>
        <v>72300</v>
      </c>
      <c r="G179" s="57">
        <f t="shared" si="43"/>
        <v>0</v>
      </c>
      <c r="H179" s="57">
        <f t="shared" si="43"/>
        <v>108300</v>
      </c>
      <c r="I179" s="57">
        <f t="shared" si="43"/>
        <v>113700</v>
      </c>
      <c r="J179" s="57">
        <f t="shared" si="43"/>
        <v>119400</v>
      </c>
      <c r="K179" s="31"/>
    </row>
    <row r="180" spans="1:11" ht="15">
      <c r="A180" s="25">
        <f>A179+1</f>
        <v>3</v>
      </c>
      <c r="B180" s="29" t="s">
        <v>9</v>
      </c>
      <c r="C180" s="60">
        <f>SUM(D180:J180)</f>
        <v>258013830.98</v>
      </c>
      <c r="D180" s="57">
        <f t="shared" si="43"/>
        <v>34120203</v>
      </c>
      <c r="E180" s="57">
        <f t="shared" si="43"/>
        <v>34474037.98</v>
      </c>
      <c r="F180" s="108">
        <f t="shared" si="43"/>
        <v>35144226</v>
      </c>
      <c r="G180" s="57">
        <f t="shared" si="43"/>
        <v>43019764</v>
      </c>
      <c r="H180" s="57">
        <f t="shared" si="43"/>
        <v>35291200</v>
      </c>
      <c r="I180" s="57">
        <f t="shared" si="43"/>
        <v>37055800</v>
      </c>
      <c r="J180" s="57">
        <f t="shared" si="43"/>
        <v>38908600</v>
      </c>
      <c r="K180" s="31"/>
    </row>
    <row r="181" spans="1:11" ht="15">
      <c r="A181" s="25">
        <f>A180+1</f>
        <v>4</v>
      </c>
      <c r="B181" s="29" t="s">
        <v>10</v>
      </c>
      <c r="C181" s="60">
        <f>SUM(D181:J181)</f>
        <v>0</v>
      </c>
      <c r="D181" s="57">
        <f t="shared" si="43"/>
        <v>0</v>
      </c>
      <c r="E181" s="57">
        <f t="shared" si="43"/>
        <v>0</v>
      </c>
      <c r="F181" s="108">
        <f t="shared" si="43"/>
        <v>0</v>
      </c>
      <c r="G181" s="57">
        <f t="shared" si="43"/>
        <v>0</v>
      </c>
      <c r="H181" s="57">
        <f t="shared" si="43"/>
        <v>0</v>
      </c>
      <c r="I181" s="57">
        <f t="shared" si="43"/>
        <v>0</v>
      </c>
      <c r="J181" s="57">
        <f t="shared" si="43"/>
        <v>0</v>
      </c>
      <c r="K181" s="31"/>
    </row>
    <row r="182" spans="1:11" ht="15">
      <c r="A182" s="25"/>
      <c r="B182" s="32"/>
      <c r="C182" s="30"/>
      <c r="D182" s="30"/>
      <c r="E182" s="30"/>
      <c r="F182" s="110"/>
      <c r="G182" s="30"/>
      <c r="H182" s="30"/>
      <c r="I182" s="30"/>
      <c r="J182" s="30"/>
      <c r="K182" s="31"/>
    </row>
    <row r="183" spans="1:11" ht="18.75">
      <c r="A183" s="25"/>
      <c r="B183" s="138"/>
      <c r="C183" s="139"/>
      <c r="D183" s="139"/>
      <c r="E183" s="139"/>
      <c r="F183" s="139"/>
      <c r="G183" s="139"/>
      <c r="H183" s="139"/>
      <c r="I183" s="139"/>
      <c r="J183" s="139"/>
      <c r="K183" s="140"/>
    </row>
    <row r="184" spans="1:11" ht="15">
      <c r="A184" s="25"/>
      <c r="B184" s="141" t="s">
        <v>13</v>
      </c>
      <c r="C184" s="141"/>
      <c r="D184" s="141"/>
      <c r="E184" s="141"/>
      <c r="F184" s="141"/>
      <c r="G184" s="141"/>
      <c r="H184" s="141"/>
      <c r="I184" s="141"/>
      <c r="J184" s="141"/>
      <c r="K184" s="141"/>
    </row>
    <row r="185" spans="1:11" ht="29.25">
      <c r="A185" s="79"/>
      <c r="B185" s="60" t="s">
        <v>14</v>
      </c>
      <c r="C185" s="62">
        <f>SUM(C186:C189)</f>
        <v>258504530.98</v>
      </c>
      <c r="D185" s="62">
        <f aca="true" t="shared" si="44" ref="D185:J185">SUM(D186:D189)</f>
        <v>34197203</v>
      </c>
      <c r="E185" s="62">
        <f t="shared" si="44"/>
        <v>34474037.98</v>
      </c>
      <c r="F185" s="111">
        <f t="shared" si="44"/>
        <v>35216526</v>
      </c>
      <c r="G185" s="62">
        <f t="shared" si="44"/>
        <v>43019764</v>
      </c>
      <c r="H185" s="62">
        <f t="shared" si="44"/>
        <v>35399500</v>
      </c>
      <c r="I185" s="62">
        <f t="shared" si="44"/>
        <v>37169500</v>
      </c>
      <c r="J185" s="62">
        <f t="shared" si="44"/>
        <v>39028000</v>
      </c>
      <c r="K185" s="75"/>
    </row>
    <row r="186" spans="1:11" ht="15">
      <c r="A186" s="79">
        <f aca="true" t="shared" si="45" ref="A186:A197">A185+1</f>
        <v>1</v>
      </c>
      <c r="B186" s="61" t="s">
        <v>7</v>
      </c>
      <c r="C186" s="57">
        <f>SUM(D186:J186)</f>
        <v>0</v>
      </c>
      <c r="D186" s="57">
        <f>D191+D196+D201+D206+D211</f>
        <v>0</v>
      </c>
      <c r="E186" s="57">
        <f aca="true" t="shared" si="46" ref="E186:J186">E191+E196+E201+E206+E211</f>
        <v>0</v>
      </c>
      <c r="F186" s="108">
        <f t="shared" si="46"/>
        <v>0</v>
      </c>
      <c r="G186" s="57">
        <f t="shared" si="46"/>
        <v>0</v>
      </c>
      <c r="H186" s="57">
        <f t="shared" si="46"/>
        <v>0</v>
      </c>
      <c r="I186" s="57">
        <f t="shared" si="46"/>
        <v>0</v>
      </c>
      <c r="J186" s="57">
        <f t="shared" si="46"/>
        <v>0</v>
      </c>
      <c r="K186" s="76"/>
    </row>
    <row r="187" spans="1:11" ht="15">
      <c r="A187" s="79">
        <f t="shared" si="45"/>
        <v>2</v>
      </c>
      <c r="B187" s="61" t="s">
        <v>8</v>
      </c>
      <c r="C187" s="57">
        <f>SUM(D187:J187)</f>
        <v>490700</v>
      </c>
      <c r="D187" s="57">
        <f aca="true" t="shared" si="47" ref="D187:J189">D192+D197+D202+D207+D212</f>
        <v>77000</v>
      </c>
      <c r="E187" s="57">
        <f t="shared" si="47"/>
        <v>0</v>
      </c>
      <c r="F187" s="108">
        <f t="shared" si="47"/>
        <v>72300</v>
      </c>
      <c r="G187" s="57">
        <f t="shared" si="47"/>
        <v>0</v>
      </c>
      <c r="H187" s="57">
        <f t="shared" si="47"/>
        <v>108300</v>
      </c>
      <c r="I187" s="57">
        <f t="shared" si="47"/>
        <v>113700</v>
      </c>
      <c r="J187" s="57">
        <f t="shared" si="47"/>
        <v>119400</v>
      </c>
      <c r="K187" s="76"/>
    </row>
    <row r="188" spans="1:11" ht="15">
      <c r="A188" s="79">
        <f t="shared" si="45"/>
        <v>3</v>
      </c>
      <c r="B188" s="61" t="s">
        <v>9</v>
      </c>
      <c r="C188" s="57">
        <f>SUM(D188:J188)</f>
        <v>258013830.98</v>
      </c>
      <c r="D188" s="57">
        <f t="shared" si="47"/>
        <v>34120203</v>
      </c>
      <c r="E188" s="57">
        <f t="shared" si="47"/>
        <v>34474037.98</v>
      </c>
      <c r="F188" s="108">
        <f t="shared" si="47"/>
        <v>35144226</v>
      </c>
      <c r="G188" s="57">
        <f t="shared" si="47"/>
        <v>43019764</v>
      </c>
      <c r="H188" s="57">
        <f t="shared" si="47"/>
        <v>35291200</v>
      </c>
      <c r="I188" s="57">
        <f t="shared" si="47"/>
        <v>37055800</v>
      </c>
      <c r="J188" s="57">
        <f t="shared" si="47"/>
        <v>38908600</v>
      </c>
      <c r="K188" s="76"/>
    </row>
    <row r="189" spans="1:11" ht="15">
      <c r="A189" s="79">
        <f t="shared" si="45"/>
        <v>4</v>
      </c>
      <c r="B189" s="61" t="s">
        <v>10</v>
      </c>
      <c r="C189" s="57">
        <f>SUM(D189:J189)</f>
        <v>0</v>
      </c>
      <c r="D189" s="57">
        <f t="shared" si="47"/>
        <v>0</v>
      </c>
      <c r="E189" s="57">
        <f t="shared" si="47"/>
        <v>0</v>
      </c>
      <c r="F189" s="108">
        <f t="shared" si="47"/>
        <v>0</v>
      </c>
      <c r="G189" s="57">
        <f t="shared" si="47"/>
        <v>0</v>
      </c>
      <c r="H189" s="57">
        <f t="shared" si="47"/>
        <v>0</v>
      </c>
      <c r="I189" s="57">
        <f t="shared" si="47"/>
        <v>0</v>
      </c>
      <c r="J189" s="57">
        <f t="shared" si="47"/>
        <v>0</v>
      </c>
      <c r="K189" s="76"/>
    </row>
    <row r="190" spans="1:11" ht="84.75" customHeight="1">
      <c r="A190" s="79"/>
      <c r="B190" s="86" t="s">
        <v>53</v>
      </c>
      <c r="C190" s="64">
        <f>SUM(C191:C194)</f>
        <v>251345214</v>
      </c>
      <c r="D190" s="64">
        <f aca="true" t="shared" si="48" ref="D190:J190">SUM(D191:D194)</f>
        <v>30351000</v>
      </c>
      <c r="E190" s="64">
        <f t="shared" si="48"/>
        <v>33531701</v>
      </c>
      <c r="F190" s="112">
        <f t="shared" si="48"/>
        <v>35033726</v>
      </c>
      <c r="G190" s="64">
        <f t="shared" si="48"/>
        <v>41587487</v>
      </c>
      <c r="H190" s="64">
        <f t="shared" si="48"/>
        <v>35159800</v>
      </c>
      <c r="I190" s="64">
        <f t="shared" si="48"/>
        <v>36917800</v>
      </c>
      <c r="J190" s="64">
        <f t="shared" si="48"/>
        <v>38763700</v>
      </c>
      <c r="K190" s="62" t="s">
        <v>19</v>
      </c>
    </row>
    <row r="191" spans="1:11" ht="15">
      <c r="A191" s="79">
        <v>1</v>
      </c>
      <c r="B191" s="61" t="s">
        <v>7</v>
      </c>
      <c r="C191" s="57">
        <f>SUM(D191:J191)</f>
        <v>0</v>
      </c>
      <c r="D191" s="57"/>
      <c r="E191" s="57"/>
      <c r="F191" s="108"/>
      <c r="G191" s="57"/>
      <c r="H191" s="57"/>
      <c r="I191" s="57"/>
      <c r="J191" s="57"/>
      <c r="K191" s="76"/>
    </row>
    <row r="192" spans="1:11" ht="15">
      <c r="A192" s="79">
        <v>2</v>
      </c>
      <c r="B192" s="61" t="s">
        <v>8</v>
      </c>
      <c r="C192" s="57">
        <f>SUM(D192:J192)</f>
        <v>0</v>
      </c>
      <c r="D192" s="57"/>
      <c r="E192" s="57"/>
      <c r="F192" s="108"/>
      <c r="G192" s="57"/>
      <c r="H192" s="57"/>
      <c r="I192" s="57"/>
      <c r="J192" s="57"/>
      <c r="K192" s="76"/>
    </row>
    <row r="193" spans="1:11" ht="15">
      <c r="A193" s="79">
        <v>3</v>
      </c>
      <c r="B193" s="61" t="s">
        <v>9</v>
      </c>
      <c r="C193" s="57">
        <f>SUM(D193:J193)</f>
        <v>251345214</v>
      </c>
      <c r="D193" s="57">
        <v>30351000</v>
      </c>
      <c r="E193" s="57">
        <v>33531701</v>
      </c>
      <c r="F193" s="108">
        <v>35033726</v>
      </c>
      <c r="G193" s="57">
        <v>41587487</v>
      </c>
      <c r="H193" s="57">
        <v>35159800</v>
      </c>
      <c r="I193" s="57">
        <v>36917800</v>
      </c>
      <c r="J193" s="57">
        <v>38763700</v>
      </c>
      <c r="K193" s="76"/>
    </row>
    <row r="194" spans="1:11" ht="15">
      <c r="A194" s="79">
        <v>4</v>
      </c>
      <c r="B194" s="61" t="s">
        <v>10</v>
      </c>
      <c r="C194" s="57">
        <f>SUM(D194:J194)</f>
        <v>0</v>
      </c>
      <c r="D194" s="57"/>
      <c r="E194" s="57"/>
      <c r="F194" s="108"/>
      <c r="G194" s="57"/>
      <c r="H194" s="57"/>
      <c r="I194" s="57"/>
      <c r="J194" s="57"/>
      <c r="K194" s="76"/>
    </row>
    <row r="195" spans="1:11" ht="90" customHeight="1">
      <c r="A195" s="79"/>
      <c r="B195" s="77" t="s">
        <v>54</v>
      </c>
      <c r="C195" s="64">
        <f>SUM(C196:C199)</f>
        <v>1405842</v>
      </c>
      <c r="D195" s="64">
        <f aca="true" t="shared" si="49" ref="D195:J195">SUM(D196:D199)</f>
        <v>227000</v>
      </c>
      <c r="E195" s="64">
        <f t="shared" si="49"/>
        <v>115000</v>
      </c>
      <c r="F195" s="112">
        <f t="shared" si="49"/>
        <v>182800</v>
      </c>
      <c r="G195" s="64">
        <f t="shared" si="49"/>
        <v>125342</v>
      </c>
      <c r="H195" s="64">
        <f t="shared" si="49"/>
        <v>239700</v>
      </c>
      <c r="I195" s="64">
        <f t="shared" si="49"/>
        <v>251700</v>
      </c>
      <c r="J195" s="64">
        <f t="shared" si="49"/>
        <v>264300</v>
      </c>
      <c r="K195" s="62" t="s">
        <v>19</v>
      </c>
    </row>
    <row r="196" spans="1:11" ht="15">
      <c r="A196" s="79">
        <f t="shared" si="45"/>
        <v>1</v>
      </c>
      <c r="B196" s="61" t="s">
        <v>7</v>
      </c>
      <c r="C196" s="57">
        <f>SUM(D196:J196)</f>
        <v>0</v>
      </c>
      <c r="D196" s="57"/>
      <c r="E196" s="57"/>
      <c r="F196" s="108"/>
      <c r="G196" s="57"/>
      <c r="H196" s="57"/>
      <c r="I196" s="57"/>
      <c r="J196" s="57"/>
      <c r="K196" s="76"/>
    </row>
    <row r="197" spans="1:11" ht="15">
      <c r="A197" s="79">
        <f t="shared" si="45"/>
        <v>2</v>
      </c>
      <c r="B197" s="61" t="s">
        <v>8</v>
      </c>
      <c r="C197" s="57">
        <f>SUM(D197:J197)</f>
        <v>490700</v>
      </c>
      <c r="D197" s="57">
        <v>77000</v>
      </c>
      <c r="E197" s="57"/>
      <c r="F197" s="108">
        <v>72300</v>
      </c>
      <c r="G197" s="57"/>
      <c r="H197" s="57">
        <v>108300</v>
      </c>
      <c r="I197" s="57">
        <v>113700</v>
      </c>
      <c r="J197" s="57">
        <v>119400</v>
      </c>
      <c r="K197" s="76"/>
    </row>
    <row r="198" spans="1:11" ht="15">
      <c r="A198" s="79">
        <v>3</v>
      </c>
      <c r="B198" s="61" t="s">
        <v>9</v>
      </c>
      <c r="C198" s="57">
        <f>SUM(D198:J198)</f>
        <v>915142</v>
      </c>
      <c r="D198" s="57">
        <v>150000</v>
      </c>
      <c r="E198" s="57">
        <v>115000</v>
      </c>
      <c r="F198" s="108">
        <v>110500</v>
      </c>
      <c r="G198" s="57">
        <v>125342</v>
      </c>
      <c r="H198" s="57">
        <v>131400</v>
      </c>
      <c r="I198" s="57">
        <v>138000</v>
      </c>
      <c r="J198" s="57">
        <v>144900</v>
      </c>
      <c r="K198" s="76"/>
    </row>
    <row r="199" spans="1:11" ht="15">
      <c r="A199" s="79">
        <v>4</v>
      </c>
      <c r="B199" s="61" t="s">
        <v>10</v>
      </c>
      <c r="C199" s="57">
        <f>SUM(D199:J199)</f>
        <v>0</v>
      </c>
      <c r="D199" s="57"/>
      <c r="E199" s="57"/>
      <c r="F199" s="108"/>
      <c r="G199" s="57"/>
      <c r="H199" s="57"/>
      <c r="I199" s="57"/>
      <c r="J199" s="57"/>
      <c r="K199" s="75"/>
    </row>
    <row r="200" spans="1:11" ht="122.25" customHeight="1">
      <c r="A200" s="79"/>
      <c r="B200" s="77" t="s">
        <v>96</v>
      </c>
      <c r="C200" s="64">
        <f>SUM(C201:C204)</f>
        <v>4909138</v>
      </c>
      <c r="D200" s="64">
        <f aca="true" t="shared" si="50" ref="D200:J200">SUM(D201:D204)</f>
        <v>3319203</v>
      </c>
      <c r="E200" s="64">
        <f t="shared" si="50"/>
        <v>500000</v>
      </c>
      <c r="F200" s="112">
        <f t="shared" si="50"/>
        <v>0</v>
      </c>
      <c r="G200" s="64">
        <f t="shared" si="50"/>
        <v>1089935</v>
      </c>
      <c r="H200" s="64">
        <f t="shared" si="50"/>
        <v>0</v>
      </c>
      <c r="I200" s="64">
        <f t="shared" si="50"/>
        <v>0</v>
      </c>
      <c r="J200" s="64">
        <f t="shared" si="50"/>
        <v>0</v>
      </c>
      <c r="K200" s="62"/>
    </row>
    <row r="201" spans="1:11" ht="15">
      <c r="A201" s="79">
        <f>A200+1</f>
        <v>1</v>
      </c>
      <c r="B201" s="61" t="s">
        <v>7</v>
      </c>
      <c r="C201" s="57">
        <f>SUM(D201:J201)</f>
        <v>0</v>
      </c>
      <c r="D201" s="57"/>
      <c r="E201" s="57"/>
      <c r="F201" s="108"/>
      <c r="G201" s="57"/>
      <c r="H201" s="57"/>
      <c r="I201" s="57"/>
      <c r="J201" s="57"/>
      <c r="K201" s="76"/>
    </row>
    <row r="202" spans="1:11" ht="15">
      <c r="A202" s="79">
        <f>A201+1</f>
        <v>2</v>
      </c>
      <c r="B202" s="61" t="s">
        <v>8</v>
      </c>
      <c r="C202" s="57">
        <f>SUM(D202:J202)</f>
        <v>0</v>
      </c>
      <c r="D202" s="57"/>
      <c r="E202" s="57"/>
      <c r="F202" s="108"/>
      <c r="G202" s="57"/>
      <c r="H202" s="57"/>
      <c r="I202" s="57"/>
      <c r="J202" s="57"/>
      <c r="K202" s="76"/>
    </row>
    <row r="203" spans="1:11" ht="15">
      <c r="A203" s="79">
        <v>3</v>
      </c>
      <c r="B203" s="61" t="s">
        <v>9</v>
      </c>
      <c r="C203" s="57">
        <f>SUM(D203:J203)</f>
        <v>4909138</v>
      </c>
      <c r="D203" s="57">
        <v>3319203</v>
      </c>
      <c r="E203" s="57">
        <v>500000</v>
      </c>
      <c r="F203" s="108"/>
      <c r="G203" s="57">
        <v>1089935</v>
      </c>
      <c r="H203" s="57"/>
      <c r="I203" s="57"/>
      <c r="J203" s="57"/>
      <c r="K203" s="76"/>
    </row>
    <row r="204" spans="1:11" ht="15">
      <c r="A204" s="79">
        <v>4</v>
      </c>
      <c r="B204" s="61" t="s">
        <v>10</v>
      </c>
      <c r="C204" s="57">
        <f>SUM(D204:J204)</f>
        <v>0</v>
      </c>
      <c r="D204" s="57"/>
      <c r="E204" s="57"/>
      <c r="F204" s="108"/>
      <c r="G204" s="57"/>
      <c r="H204" s="57"/>
      <c r="I204" s="57"/>
      <c r="J204" s="57"/>
      <c r="K204" s="75"/>
    </row>
    <row r="205" spans="1:11" ht="26.25">
      <c r="A205" s="79"/>
      <c r="B205" s="78" t="s">
        <v>85</v>
      </c>
      <c r="C205" s="64">
        <f>SUM(C206:C209)</f>
        <v>300000</v>
      </c>
      <c r="D205" s="64">
        <f aca="true" t="shared" si="51" ref="D205:J205">SUM(D206:D209)</f>
        <v>300000</v>
      </c>
      <c r="E205" s="64">
        <f t="shared" si="51"/>
        <v>0</v>
      </c>
      <c r="F205" s="112">
        <f t="shared" si="51"/>
        <v>0</v>
      </c>
      <c r="G205" s="64">
        <f t="shared" si="51"/>
        <v>0</v>
      </c>
      <c r="H205" s="64">
        <f t="shared" si="51"/>
        <v>0</v>
      </c>
      <c r="I205" s="64">
        <f t="shared" si="51"/>
        <v>0</v>
      </c>
      <c r="J205" s="64">
        <f t="shared" si="51"/>
        <v>0</v>
      </c>
      <c r="K205" s="75"/>
    </row>
    <row r="206" spans="1:11" ht="15">
      <c r="A206" s="79">
        <v>1</v>
      </c>
      <c r="B206" s="61" t="s">
        <v>7</v>
      </c>
      <c r="C206" s="57">
        <f>SUM(D206:J206)</f>
        <v>0</v>
      </c>
      <c r="D206" s="57"/>
      <c r="E206" s="57"/>
      <c r="F206" s="108"/>
      <c r="G206" s="57"/>
      <c r="H206" s="57"/>
      <c r="I206" s="57"/>
      <c r="J206" s="57"/>
      <c r="K206" s="75"/>
    </row>
    <row r="207" spans="1:11" ht="15">
      <c r="A207" s="79">
        <v>2</v>
      </c>
      <c r="B207" s="61" t="s">
        <v>8</v>
      </c>
      <c r="C207" s="57">
        <f>SUM(D207:J207)</f>
        <v>0</v>
      </c>
      <c r="D207" s="57"/>
      <c r="E207" s="57"/>
      <c r="F207" s="108"/>
      <c r="G207" s="57"/>
      <c r="H207" s="57"/>
      <c r="I207" s="57"/>
      <c r="J207" s="57"/>
      <c r="K207" s="75"/>
    </row>
    <row r="208" spans="1:11" ht="15">
      <c r="A208" s="79">
        <v>3</v>
      </c>
      <c r="B208" s="61" t="s">
        <v>9</v>
      </c>
      <c r="C208" s="57">
        <f>SUM(D208:J208)</f>
        <v>300000</v>
      </c>
      <c r="D208" s="57">
        <v>300000</v>
      </c>
      <c r="E208" s="57"/>
      <c r="F208" s="108"/>
      <c r="G208" s="57"/>
      <c r="H208" s="57"/>
      <c r="I208" s="57"/>
      <c r="J208" s="57"/>
      <c r="K208" s="75"/>
    </row>
    <row r="209" spans="1:11" ht="15">
      <c r="A209" s="79">
        <v>4</v>
      </c>
      <c r="B209" s="61" t="s">
        <v>10</v>
      </c>
      <c r="C209" s="57">
        <f>SUM(D209:J209)</f>
        <v>0</v>
      </c>
      <c r="D209" s="57"/>
      <c r="E209" s="57"/>
      <c r="F209" s="108"/>
      <c r="G209" s="57"/>
      <c r="H209" s="57"/>
      <c r="I209" s="57"/>
      <c r="J209" s="57"/>
      <c r="K209" s="75"/>
    </row>
    <row r="210" spans="1:11" ht="70.5" customHeight="1">
      <c r="A210" s="79"/>
      <c r="B210" s="78" t="s">
        <v>95</v>
      </c>
      <c r="C210" s="64">
        <f>SUM(C211:C214)</f>
        <v>544336.98</v>
      </c>
      <c r="D210" s="64">
        <f aca="true" t="shared" si="52" ref="D210:J210">SUM(D211:D214)</f>
        <v>0</v>
      </c>
      <c r="E210" s="64">
        <f t="shared" si="52"/>
        <v>327336.98</v>
      </c>
      <c r="F210" s="112">
        <f t="shared" si="52"/>
        <v>0</v>
      </c>
      <c r="G210" s="64">
        <f t="shared" si="52"/>
        <v>217000</v>
      </c>
      <c r="H210" s="64">
        <f t="shared" si="52"/>
        <v>0</v>
      </c>
      <c r="I210" s="64">
        <f t="shared" si="52"/>
        <v>0</v>
      </c>
      <c r="J210" s="64">
        <f t="shared" si="52"/>
        <v>0</v>
      </c>
      <c r="K210" s="75"/>
    </row>
    <row r="211" spans="1:11" ht="15">
      <c r="A211" s="79">
        <v>1</v>
      </c>
      <c r="B211" s="61" t="s">
        <v>7</v>
      </c>
      <c r="C211" s="57">
        <f>SUM(D211:J211)</f>
        <v>0</v>
      </c>
      <c r="D211" s="57"/>
      <c r="E211" s="57"/>
      <c r="F211" s="108"/>
      <c r="G211" s="57"/>
      <c r="H211" s="57"/>
      <c r="I211" s="57"/>
      <c r="J211" s="57"/>
      <c r="K211" s="75"/>
    </row>
    <row r="212" spans="1:11" ht="15">
      <c r="A212" s="79">
        <v>2</v>
      </c>
      <c r="B212" s="61" t="s">
        <v>8</v>
      </c>
      <c r="C212" s="57">
        <f>SUM(D212:J212)</f>
        <v>0</v>
      </c>
      <c r="D212" s="57"/>
      <c r="E212" s="57"/>
      <c r="F212" s="108"/>
      <c r="G212" s="57"/>
      <c r="H212" s="57"/>
      <c r="I212" s="57"/>
      <c r="J212" s="57"/>
      <c r="K212" s="75"/>
    </row>
    <row r="213" spans="1:11" ht="15">
      <c r="A213" s="79">
        <v>3</v>
      </c>
      <c r="B213" s="61" t="s">
        <v>9</v>
      </c>
      <c r="C213" s="57">
        <f>SUM(D213:J213)</f>
        <v>544336.98</v>
      </c>
      <c r="D213" s="57"/>
      <c r="E213" s="57">
        <v>327336.98</v>
      </c>
      <c r="F213" s="108"/>
      <c r="G213" s="57">
        <v>217000</v>
      </c>
      <c r="H213" s="57"/>
      <c r="I213" s="57"/>
      <c r="J213" s="57"/>
      <c r="K213" s="75"/>
    </row>
    <row r="214" spans="1:11" ht="15">
      <c r="A214" s="79">
        <v>4</v>
      </c>
      <c r="B214" s="61" t="s">
        <v>10</v>
      </c>
      <c r="C214" s="57">
        <f>SUM(D214:J214)</f>
        <v>0</v>
      </c>
      <c r="D214" s="57"/>
      <c r="E214" s="57"/>
      <c r="F214" s="108"/>
      <c r="G214" s="57"/>
      <c r="H214" s="57"/>
      <c r="I214" s="57"/>
      <c r="J214" s="57"/>
      <c r="K214" s="75"/>
    </row>
    <row r="216" spans="1:11" ht="81.75" customHeight="1">
      <c r="A216" s="1"/>
      <c r="B216" s="2"/>
      <c r="C216" s="3"/>
      <c r="D216" s="4"/>
      <c r="E216" s="4"/>
      <c r="F216" s="100"/>
      <c r="G216" s="3"/>
      <c r="H216" s="3"/>
      <c r="I216" s="131" t="s">
        <v>123</v>
      </c>
      <c r="J216" s="142" t="s">
        <v>20</v>
      </c>
      <c r="K216" s="142"/>
    </row>
    <row r="217" spans="1:11" ht="33" customHeight="1">
      <c r="A217" s="143" t="s">
        <v>21</v>
      </c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</row>
    <row r="218" spans="1:11" ht="15">
      <c r="A218" s="1"/>
      <c r="B218" s="2"/>
      <c r="C218" s="3"/>
      <c r="D218" s="3"/>
      <c r="E218" s="3"/>
      <c r="F218" s="99"/>
      <c r="G218" s="3"/>
      <c r="H218" s="3"/>
      <c r="I218" s="3"/>
      <c r="J218" s="3"/>
      <c r="K218" s="5"/>
    </row>
    <row r="219" spans="1:11" ht="15">
      <c r="A219" s="1"/>
      <c r="B219" s="2"/>
      <c r="C219" s="3"/>
      <c r="D219" s="3"/>
      <c r="E219" s="3"/>
      <c r="F219" s="99"/>
      <c r="G219" s="3"/>
      <c r="H219" s="3"/>
      <c r="I219" s="3"/>
      <c r="J219" s="3"/>
      <c r="K219" s="5"/>
    </row>
    <row r="220" spans="1:11" ht="15">
      <c r="A220" s="145" t="s">
        <v>1</v>
      </c>
      <c r="B220" s="147" t="s">
        <v>2</v>
      </c>
      <c r="C220" s="148" t="s">
        <v>90</v>
      </c>
      <c r="D220" s="149"/>
      <c r="E220" s="149"/>
      <c r="F220" s="149"/>
      <c r="G220" s="149"/>
      <c r="H220" s="149"/>
      <c r="I220" s="149"/>
      <c r="J220" s="149"/>
      <c r="K220" s="147" t="s">
        <v>3</v>
      </c>
    </row>
    <row r="221" spans="1:11" ht="89.25" customHeight="1">
      <c r="A221" s="146"/>
      <c r="B221" s="147"/>
      <c r="C221" s="21" t="s">
        <v>4</v>
      </c>
      <c r="D221" s="22">
        <v>2014</v>
      </c>
      <c r="E221" s="22">
        <v>2015</v>
      </c>
      <c r="F221" s="106">
        <v>2016</v>
      </c>
      <c r="G221" s="22">
        <v>2017</v>
      </c>
      <c r="H221" s="22">
        <v>2018</v>
      </c>
      <c r="I221" s="22">
        <v>2019</v>
      </c>
      <c r="J221" s="22">
        <v>2020</v>
      </c>
      <c r="K221" s="147"/>
    </row>
    <row r="222" spans="1:11" ht="15">
      <c r="A222" s="23">
        <v>1</v>
      </c>
      <c r="B222" s="24" t="s">
        <v>5</v>
      </c>
      <c r="C222" s="21">
        <v>3</v>
      </c>
      <c r="D222" s="22">
        <v>4</v>
      </c>
      <c r="E222" s="22">
        <v>5</v>
      </c>
      <c r="F222" s="106">
        <v>6</v>
      </c>
      <c r="G222" s="22">
        <v>7</v>
      </c>
      <c r="H222" s="22">
        <v>8</v>
      </c>
      <c r="I222" s="22">
        <v>9</v>
      </c>
      <c r="J222" s="22">
        <v>10</v>
      </c>
      <c r="K222" s="22">
        <v>11</v>
      </c>
    </row>
    <row r="223" spans="1:11" ht="57.75">
      <c r="A223" s="25"/>
      <c r="B223" s="26" t="s">
        <v>12</v>
      </c>
      <c r="C223" s="62">
        <f>SUM(C224:C227)</f>
        <v>211042084</v>
      </c>
      <c r="D223" s="62">
        <f aca="true" t="shared" si="53" ref="D223:J223">SUM(D224:D227)</f>
        <v>24701154</v>
      </c>
      <c r="E223" s="62">
        <f t="shared" si="53"/>
        <v>31370978</v>
      </c>
      <c r="F223" s="111">
        <f t="shared" si="53"/>
        <v>28569896</v>
      </c>
      <c r="G223" s="62">
        <f t="shared" si="53"/>
        <v>36952456</v>
      </c>
      <c r="H223" s="62">
        <f t="shared" si="53"/>
        <v>28373400</v>
      </c>
      <c r="I223" s="62">
        <f t="shared" si="53"/>
        <v>29792300</v>
      </c>
      <c r="J223" s="62">
        <f t="shared" si="53"/>
        <v>31281900</v>
      </c>
      <c r="K223" s="28"/>
    </row>
    <row r="224" spans="1:11" ht="15">
      <c r="A224" s="25">
        <f>A223+1</f>
        <v>1</v>
      </c>
      <c r="B224" s="29" t="s">
        <v>7</v>
      </c>
      <c r="C224" s="57">
        <f>SUM(D224:J224)</f>
        <v>14600</v>
      </c>
      <c r="D224" s="57">
        <f>D231</f>
        <v>0</v>
      </c>
      <c r="E224" s="57">
        <f aca="true" t="shared" si="54" ref="E224:J224">E231</f>
        <v>14600</v>
      </c>
      <c r="F224" s="108">
        <f t="shared" si="54"/>
        <v>0</v>
      </c>
      <c r="G224" s="57">
        <f t="shared" si="54"/>
        <v>0</v>
      </c>
      <c r="H224" s="57">
        <f t="shared" si="54"/>
        <v>0</v>
      </c>
      <c r="I224" s="57">
        <f t="shared" si="54"/>
        <v>0</v>
      </c>
      <c r="J224" s="57">
        <f t="shared" si="54"/>
        <v>0</v>
      </c>
      <c r="K224" s="31"/>
    </row>
    <row r="225" spans="1:11" ht="15">
      <c r="A225" s="25">
        <f>A224+1</f>
        <v>2</v>
      </c>
      <c r="B225" s="29" t="s">
        <v>8</v>
      </c>
      <c r="C225" s="57">
        <f>SUM(D225:J225)</f>
        <v>400000</v>
      </c>
      <c r="D225" s="57">
        <f aca="true" t="shared" si="55" ref="D225:J227">D232</f>
        <v>0</v>
      </c>
      <c r="E225" s="57">
        <f t="shared" si="55"/>
        <v>400000</v>
      </c>
      <c r="F225" s="108">
        <f t="shared" si="55"/>
        <v>0</v>
      </c>
      <c r="G225" s="57">
        <f t="shared" si="55"/>
        <v>0</v>
      </c>
      <c r="H225" s="57">
        <f t="shared" si="55"/>
        <v>0</v>
      </c>
      <c r="I225" s="57">
        <f t="shared" si="55"/>
        <v>0</v>
      </c>
      <c r="J225" s="57">
        <f t="shared" si="55"/>
        <v>0</v>
      </c>
      <c r="K225" s="31"/>
    </row>
    <row r="226" spans="1:11" ht="15">
      <c r="A226" s="25">
        <f>A225+1</f>
        <v>3</v>
      </c>
      <c r="B226" s="29" t="s">
        <v>9</v>
      </c>
      <c r="C226" s="57">
        <f>SUM(D226:J226)</f>
        <v>210627484</v>
      </c>
      <c r="D226" s="57">
        <f t="shared" si="55"/>
        <v>24701154</v>
      </c>
      <c r="E226" s="57">
        <f t="shared" si="55"/>
        <v>30956378</v>
      </c>
      <c r="F226" s="108">
        <f t="shared" si="55"/>
        <v>28569896</v>
      </c>
      <c r="G226" s="57">
        <f t="shared" si="55"/>
        <v>36952456</v>
      </c>
      <c r="H226" s="57">
        <f t="shared" si="55"/>
        <v>28373400</v>
      </c>
      <c r="I226" s="57">
        <f t="shared" si="55"/>
        <v>29792300</v>
      </c>
      <c r="J226" s="57">
        <f t="shared" si="55"/>
        <v>31281900</v>
      </c>
      <c r="K226" s="31"/>
    </row>
    <row r="227" spans="1:11" ht="15">
      <c r="A227" s="25">
        <f>A226+1</f>
        <v>4</v>
      </c>
      <c r="B227" s="29" t="s">
        <v>10</v>
      </c>
      <c r="C227" s="57">
        <f>SUM(D227:J227)</f>
        <v>0</v>
      </c>
      <c r="D227" s="57">
        <f t="shared" si="55"/>
        <v>0</v>
      </c>
      <c r="E227" s="57">
        <f t="shared" si="55"/>
        <v>0</v>
      </c>
      <c r="F227" s="108">
        <f t="shared" si="55"/>
        <v>0</v>
      </c>
      <c r="G227" s="57">
        <f t="shared" si="55"/>
        <v>0</v>
      </c>
      <c r="H227" s="57">
        <f t="shared" si="55"/>
        <v>0</v>
      </c>
      <c r="I227" s="57">
        <f t="shared" si="55"/>
        <v>0</v>
      </c>
      <c r="J227" s="57">
        <f t="shared" si="55"/>
        <v>0</v>
      </c>
      <c r="K227" s="31"/>
    </row>
    <row r="228" spans="1:11" ht="15">
      <c r="A228" s="25"/>
      <c r="B228" s="32"/>
      <c r="C228" s="57"/>
      <c r="D228" s="57"/>
      <c r="E228" s="57"/>
      <c r="F228" s="108"/>
      <c r="G228" s="57"/>
      <c r="H228" s="57"/>
      <c r="I228" s="57"/>
      <c r="J228" s="30"/>
      <c r="K228" s="31"/>
    </row>
    <row r="229" spans="1:11" ht="15.75">
      <c r="A229" s="25"/>
      <c r="B229" s="157" t="s">
        <v>22</v>
      </c>
      <c r="C229" s="158"/>
      <c r="D229" s="158"/>
      <c r="E229" s="158"/>
      <c r="F229" s="158"/>
      <c r="G229" s="158"/>
      <c r="H229" s="158"/>
      <c r="I229" s="158"/>
      <c r="J229" s="158"/>
      <c r="K229" s="159"/>
    </row>
    <row r="230" spans="1:11" ht="29.25">
      <c r="A230" s="25"/>
      <c r="B230" s="26" t="s">
        <v>23</v>
      </c>
      <c r="C230" s="63">
        <f>SUM(C231:C234)</f>
        <v>211042084</v>
      </c>
      <c r="D230" s="63">
        <f aca="true" t="shared" si="56" ref="D230:J230">SUM(D231:D234)</f>
        <v>24701154</v>
      </c>
      <c r="E230" s="63">
        <f t="shared" si="56"/>
        <v>31370978</v>
      </c>
      <c r="F230" s="114">
        <f t="shared" si="56"/>
        <v>28569896</v>
      </c>
      <c r="G230" s="63">
        <f t="shared" si="56"/>
        <v>36952456</v>
      </c>
      <c r="H230" s="63">
        <f t="shared" si="56"/>
        <v>28373400</v>
      </c>
      <c r="I230" s="63">
        <f t="shared" si="56"/>
        <v>29792300</v>
      </c>
      <c r="J230" s="63">
        <f t="shared" si="56"/>
        <v>31281900</v>
      </c>
      <c r="K230" s="28"/>
    </row>
    <row r="231" spans="1:11" ht="15">
      <c r="A231" s="25">
        <f>A230+1</f>
        <v>1</v>
      </c>
      <c r="B231" s="29" t="s">
        <v>7</v>
      </c>
      <c r="C231" s="57">
        <f>SUM(D231:J231)</f>
        <v>14600</v>
      </c>
      <c r="D231" s="57">
        <f>D236+D241+D246+D251+D256+D261+D266+D271+D276</f>
        <v>0</v>
      </c>
      <c r="E231" s="57">
        <f aca="true" t="shared" si="57" ref="E231:J231">E236+E241+E246+E251+E256+E261+E266+E271+E276</f>
        <v>14600</v>
      </c>
      <c r="F231" s="108">
        <f t="shared" si="57"/>
        <v>0</v>
      </c>
      <c r="G231" s="57">
        <f t="shared" si="57"/>
        <v>0</v>
      </c>
      <c r="H231" s="57">
        <f t="shared" si="57"/>
        <v>0</v>
      </c>
      <c r="I231" s="57">
        <f t="shared" si="57"/>
        <v>0</v>
      </c>
      <c r="J231" s="57">
        <f t="shared" si="57"/>
        <v>0</v>
      </c>
      <c r="K231" s="31"/>
    </row>
    <row r="232" spans="1:11" ht="15">
      <c r="A232" s="25">
        <f>A231+1</f>
        <v>2</v>
      </c>
      <c r="B232" s="29" t="s">
        <v>8</v>
      </c>
      <c r="C232" s="57">
        <f>SUM(D232:J232)</f>
        <v>400000</v>
      </c>
      <c r="D232" s="57">
        <f>D237+D242+D247+D252+D257+D262+D267+D272+D277</f>
        <v>0</v>
      </c>
      <c r="E232" s="57">
        <f aca="true" t="shared" si="58" ref="E232:J232">E237+E242+E247+E252+E257+E262+E267+E272+E277</f>
        <v>400000</v>
      </c>
      <c r="F232" s="108">
        <f t="shared" si="58"/>
        <v>0</v>
      </c>
      <c r="G232" s="57">
        <f t="shared" si="58"/>
        <v>0</v>
      </c>
      <c r="H232" s="57">
        <f t="shared" si="58"/>
        <v>0</v>
      </c>
      <c r="I232" s="57">
        <f t="shared" si="58"/>
        <v>0</v>
      </c>
      <c r="J232" s="57">
        <f t="shared" si="58"/>
        <v>0</v>
      </c>
      <c r="K232" s="31"/>
    </row>
    <row r="233" spans="1:11" ht="15">
      <c r="A233" s="25">
        <f>A232+1</f>
        <v>3</v>
      </c>
      <c r="B233" s="29" t="s">
        <v>9</v>
      </c>
      <c r="C233" s="57">
        <f>SUM(D233:J233)</f>
        <v>210627484</v>
      </c>
      <c r="D233" s="57">
        <f aca="true" t="shared" si="59" ref="D233:J234">D238+D243+D248+D253+D258+D263+D268+D273+D278</f>
        <v>24701154</v>
      </c>
      <c r="E233" s="57">
        <f t="shared" si="59"/>
        <v>30956378</v>
      </c>
      <c r="F233" s="108">
        <f t="shared" si="59"/>
        <v>28569896</v>
      </c>
      <c r="G233" s="57">
        <f t="shared" si="59"/>
        <v>36952456</v>
      </c>
      <c r="H233" s="57">
        <f t="shared" si="59"/>
        <v>28373400</v>
      </c>
      <c r="I233" s="57">
        <f t="shared" si="59"/>
        <v>29792300</v>
      </c>
      <c r="J233" s="57">
        <f t="shared" si="59"/>
        <v>31281900</v>
      </c>
      <c r="K233" s="30"/>
    </row>
    <row r="234" spans="1:11" ht="15">
      <c r="A234" s="25">
        <f>A233+1</f>
        <v>4</v>
      </c>
      <c r="B234" s="29" t="s">
        <v>10</v>
      </c>
      <c r="C234" s="57">
        <f>SUM(D234:J234)</f>
        <v>0</v>
      </c>
      <c r="D234" s="57">
        <f t="shared" si="59"/>
        <v>0</v>
      </c>
      <c r="E234" s="57">
        <f t="shared" si="59"/>
        <v>0</v>
      </c>
      <c r="F234" s="108">
        <f t="shared" si="59"/>
        <v>0</v>
      </c>
      <c r="G234" s="57">
        <f t="shared" si="59"/>
        <v>0</v>
      </c>
      <c r="H234" s="57">
        <f t="shared" si="59"/>
        <v>0</v>
      </c>
      <c r="I234" s="57">
        <f t="shared" si="59"/>
        <v>0</v>
      </c>
      <c r="J234" s="57">
        <f t="shared" si="59"/>
        <v>0</v>
      </c>
      <c r="K234" s="31"/>
    </row>
    <row r="235" spans="1:11" ht="64.5">
      <c r="A235" s="25"/>
      <c r="B235" s="35" t="s">
        <v>24</v>
      </c>
      <c r="C235" s="63">
        <f>SUM(C236:C239)</f>
        <v>30246415.42</v>
      </c>
      <c r="D235" s="63">
        <f aca="true" t="shared" si="60" ref="D235:J235">SUM(D236:D239)</f>
        <v>3586734.42</v>
      </c>
      <c r="E235" s="63">
        <f t="shared" si="60"/>
        <v>4650715</v>
      </c>
      <c r="F235" s="114">
        <f t="shared" si="60"/>
        <v>4272632</v>
      </c>
      <c r="G235" s="63">
        <f t="shared" si="60"/>
        <v>5790834</v>
      </c>
      <c r="H235" s="63">
        <f t="shared" si="60"/>
        <v>3789200</v>
      </c>
      <c r="I235" s="63">
        <f t="shared" si="60"/>
        <v>3978700</v>
      </c>
      <c r="J235" s="63">
        <f t="shared" si="60"/>
        <v>4177600</v>
      </c>
      <c r="K235" s="36" t="s">
        <v>25</v>
      </c>
    </row>
    <row r="236" spans="1:11" ht="15">
      <c r="A236" s="25">
        <v>1</v>
      </c>
      <c r="B236" s="29" t="s">
        <v>7</v>
      </c>
      <c r="C236" s="57">
        <f>SUM(D236:J236)</f>
        <v>0</v>
      </c>
      <c r="D236" s="57"/>
      <c r="E236" s="57"/>
      <c r="F236" s="108"/>
      <c r="G236" s="57"/>
      <c r="H236" s="57"/>
      <c r="I236" s="57"/>
      <c r="J236" s="30"/>
      <c r="K236" s="31"/>
    </row>
    <row r="237" spans="1:11" ht="15">
      <c r="A237" s="25">
        <v>2</v>
      </c>
      <c r="B237" s="29" t="s">
        <v>8</v>
      </c>
      <c r="C237" s="57">
        <f>SUM(D237:J237)</f>
        <v>0</v>
      </c>
      <c r="D237" s="57"/>
      <c r="E237" s="57"/>
      <c r="F237" s="108"/>
      <c r="G237" s="57"/>
      <c r="H237" s="57"/>
      <c r="I237" s="57"/>
      <c r="J237" s="30"/>
      <c r="K237" s="37"/>
    </row>
    <row r="238" spans="1:11" ht="15">
      <c r="A238" s="25">
        <v>3</v>
      </c>
      <c r="B238" s="29" t="s">
        <v>9</v>
      </c>
      <c r="C238" s="57">
        <f>SUM(D238:J238)</f>
        <v>30246415.42</v>
      </c>
      <c r="D238" s="57">
        <v>3586734.42</v>
      </c>
      <c r="E238" s="57">
        <v>4650715</v>
      </c>
      <c r="F238" s="108">
        <v>4272632</v>
      </c>
      <c r="G238" s="57">
        <v>5790834</v>
      </c>
      <c r="H238" s="57">
        <v>3789200</v>
      </c>
      <c r="I238" s="57">
        <v>3978700</v>
      </c>
      <c r="J238" s="30">
        <v>4177600</v>
      </c>
      <c r="K238" s="31"/>
    </row>
    <row r="239" spans="1:11" ht="15">
      <c r="A239" s="25">
        <v>4</v>
      </c>
      <c r="B239" s="29" t="s">
        <v>10</v>
      </c>
      <c r="C239" s="57">
        <f>SUM(D239:J239)</f>
        <v>0</v>
      </c>
      <c r="D239" s="57"/>
      <c r="E239" s="57"/>
      <c r="F239" s="108"/>
      <c r="G239" s="57"/>
      <c r="H239" s="57"/>
      <c r="I239" s="57"/>
      <c r="J239" s="30"/>
      <c r="K239" s="31"/>
    </row>
    <row r="240" spans="1:11" ht="84" customHeight="1">
      <c r="A240" s="25"/>
      <c r="B240" s="35" t="s">
        <v>113</v>
      </c>
      <c r="C240" s="63">
        <f>SUM(C241:C244)</f>
        <v>75671647.05</v>
      </c>
      <c r="D240" s="63">
        <f aca="true" t="shared" si="61" ref="D240:J240">SUM(D241:D244)</f>
        <v>9143854.05</v>
      </c>
      <c r="E240" s="63">
        <f t="shared" si="61"/>
        <v>10352383</v>
      </c>
      <c r="F240" s="114">
        <f t="shared" si="61"/>
        <v>10166544</v>
      </c>
      <c r="G240" s="63">
        <f t="shared" si="61"/>
        <v>13428866</v>
      </c>
      <c r="H240" s="63">
        <f t="shared" si="61"/>
        <v>10334600</v>
      </c>
      <c r="I240" s="63">
        <f t="shared" si="61"/>
        <v>10851400</v>
      </c>
      <c r="J240" s="63">
        <f t="shared" si="61"/>
        <v>11394000</v>
      </c>
      <c r="K240" s="36" t="s">
        <v>25</v>
      </c>
    </row>
    <row r="241" spans="1:11" ht="15">
      <c r="A241" s="25">
        <f>A240+1</f>
        <v>1</v>
      </c>
      <c r="B241" s="29" t="s">
        <v>7</v>
      </c>
      <c r="C241" s="57">
        <f>SUM(D241:J241)</f>
        <v>0</v>
      </c>
      <c r="D241" s="57"/>
      <c r="E241" s="57"/>
      <c r="F241" s="108"/>
      <c r="G241" s="57"/>
      <c r="H241" s="57"/>
      <c r="I241" s="57"/>
      <c r="J241" s="30"/>
      <c r="K241" s="31"/>
    </row>
    <row r="242" spans="1:11" ht="15">
      <c r="A242" s="25">
        <f>A241+1</f>
        <v>2</v>
      </c>
      <c r="B242" s="29" t="s">
        <v>8</v>
      </c>
      <c r="C242" s="57">
        <f>SUM(D242:J242)</f>
        <v>0</v>
      </c>
      <c r="D242" s="57"/>
      <c r="E242" s="57"/>
      <c r="F242" s="108"/>
      <c r="G242" s="57"/>
      <c r="H242" s="57"/>
      <c r="I242" s="57"/>
      <c r="J242" s="30"/>
      <c r="K242" s="31"/>
    </row>
    <row r="243" spans="1:11" ht="15">
      <c r="A243" s="25">
        <v>3</v>
      </c>
      <c r="B243" s="29" t="s">
        <v>9</v>
      </c>
      <c r="C243" s="57">
        <f>SUM(D243:J243)</f>
        <v>75671647.05</v>
      </c>
      <c r="D243" s="57">
        <v>9143854.05</v>
      </c>
      <c r="E243" s="57">
        <v>10352383</v>
      </c>
      <c r="F243" s="108">
        <v>10166544</v>
      </c>
      <c r="G243" s="57">
        <v>13428866</v>
      </c>
      <c r="H243" s="57">
        <v>10334600</v>
      </c>
      <c r="I243" s="57">
        <v>10851400</v>
      </c>
      <c r="J243" s="30">
        <v>11394000</v>
      </c>
      <c r="K243" s="31"/>
    </row>
    <row r="244" spans="1:11" ht="15">
      <c r="A244" s="25">
        <v>4</v>
      </c>
      <c r="B244" s="29" t="s">
        <v>10</v>
      </c>
      <c r="C244" s="57">
        <f>SUM(D244:J244)</f>
        <v>0</v>
      </c>
      <c r="D244" s="57"/>
      <c r="E244" s="57"/>
      <c r="F244" s="108"/>
      <c r="G244" s="57"/>
      <c r="H244" s="57"/>
      <c r="I244" s="57"/>
      <c r="J244" s="30"/>
      <c r="K244" s="39"/>
    </row>
    <row r="245" spans="1:11" ht="53.25" customHeight="1">
      <c r="A245" s="25"/>
      <c r="B245" s="35" t="s">
        <v>26</v>
      </c>
      <c r="C245" s="63">
        <f>SUM(C246:C249)</f>
        <v>84281312.53</v>
      </c>
      <c r="D245" s="63">
        <f aca="true" t="shared" si="62" ref="D245:J245">SUM(D246:D249)</f>
        <v>9002065.53</v>
      </c>
      <c r="E245" s="63">
        <f t="shared" si="62"/>
        <v>10077630</v>
      </c>
      <c r="F245" s="114">
        <f t="shared" si="62"/>
        <v>13130720</v>
      </c>
      <c r="G245" s="63">
        <f t="shared" si="62"/>
        <v>13199997</v>
      </c>
      <c r="H245" s="63">
        <f t="shared" si="62"/>
        <v>12330200</v>
      </c>
      <c r="I245" s="63">
        <f t="shared" si="62"/>
        <v>12946700</v>
      </c>
      <c r="J245" s="63">
        <f t="shared" si="62"/>
        <v>13594000</v>
      </c>
      <c r="K245" s="36" t="s">
        <v>25</v>
      </c>
    </row>
    <row r="246" spans="1:11" ht="15">
      <c r="A246" s="25">
        <v>1</v>
      </c>
      <c r="B246" s="29" t="s">
        <v>7</v>
      </c>
      <c r="C246" s="57">
        <f>SUM(D246:J246)</f>
        <v>0</v>
      </c>
      <c r="D246" s="57"/>
      <c r="E246" s="57"/>
      <c r="F246" s="108"/>
      <c r="G246" s="57"/>
      <c r="H246" s="57"/>
      <c r="I246" s="57"/>
      <c r="J246" s="30"/>
      <c r="K246" s="39"/>
    </row>
    <row r="247" spans="1:11" ht="15">
      <c r="A247" s="25">
        <v>2</v>
      </c>
      <c r="B247" s="29" t="s">
        <v>8</v>
      </c>
      <c r="C247" s="57">
        <f>SUM(D247:J247)</f>
        <v>0</v>
      </c>
      <c r="D247" s="57"/>
      <c r="E247" s="57"/>
      <c r="F247" s="108"/>
      <c r="G247" s="57"/>
      <c r="H247" s="57"/>
      <c r="I247" s="57"/>
      <c r="J247" s="30"/>
      <c r="K247" s="39"/>
    </row>
    <row r="248" spans="1:11" ht="15">
      <c r="A248" s="25">
        <v>3</v>
      </c>
      <c r="B248" s="29" t="s">
        <v>9</v>
      </c>
      <c r="C248" s="57">
        <f>SUM(D248:J248)</f>
        <v>84281312.53</v>
      </c>
      <c r="D248" s="57">
        <v>9002065.53</v>
      </c>
      <c r="E248" s="57">
        <v>10077630</v>
      </c>
      <c r="F248" s="108">
        <v>13130720</v>
      </c>
      <c r="G248" s="57">
        <v>13199997</v>
      </c>
      <c r="H248" s="57">
        <v>12330200</v>
      </c>
      <c r="I248" s="57">
        <v>12946700</v>
      </c>
      <c r="J248" s="30">
        <v>13594000</v>
      </c>
      <c r="K248" s="39"/>
    </row>
    <row r="249" spans="1:11" ht="15">
      <c r="A249" s="25">
        <v>4</v>
      </c>
      <c r="B249" s="29" t="s">
        <v>10</v>
      </c>
      <c r="C249" s="57">
        <f>SUM(D249:J249)</f>
        <v>0</v>
      </c>
      <c r="D249" s="57"/>
      <c r="E249" s="57"/>
      <c r="F249" s="108"/>
      <c r="G249" s="57"/>
      <c r="H249" s="57"/>
      <c r="I249" s="57"/>
      <c r="J249" s="30"/>
      <c r="K249" s="39"/>
    </row>
    <row r="250" spans="1:11" ht="132.75" customHeight="1">
      <c r="A250" s="25"/>
      <c r="B250" s="38" t="s">
        <v>114</v>
      </c>
      <c r="C250" s="63">
        <f>SUM(C251:C254)</f>
        <v>7344937.35</v>
      </c>
      <c r="D250" s="63">
        <f aca="true" t="shared" si="63" ref="D250:J250">SUM(D251:D254)</f>
        <v>380137.35</v>
      </c>
      <c r="E250" s="63">
        <f t="shared" si="63"/>
        <v>1100000</v>
      </c>
      <c r="F250" s="114">
        <f t="shared" si="63"/>
        <v>1000000</v>
      </c>
      <c r="G250" s="63">
        <f t="shared" si="63"/>
        <v>500000</v>
      </c>
      <c r="H250" s="63">
        <f t="shared" si="63"/>
        <v>1384500</v>
      </c>
      <c r="I250" s="63">
        <f t="shared" si="63"/>
        <v>1453800</v>
      </c>
      <c r="J250" s="63">
        <f t="shared" si="63"/>
        <v>1526500</v>
      </c>
      <c r="K250" s="36" t="s">
        <v>25</v>
      </c>
    </row>
    <row r="251" spans="1:11" ht="15">
      <c r="A251" s="25">
        <v>1</v>
      </c>
      <c r="B251" s="29" t="s">
        <v>7</v>
      </c>
      <c r="C251" s="57">
        <f>SUM(D251:J251)</f>
        <v>0</v>
      </c>
      <c r="D251" s="57"/>
      <c r="E251" s="57"/>
      <c r="F251" s="108"/>
      <c r="G251" s="57"/>
      <c r="H251" s="57"/>
      <c r="I251" s="57"/>
      <c r="J251" s="30"/>
      <c r="K251" s="39"/>
    </row>
    <row r="252" spans="1:11" ht="15">
      <c r="A252" s="25">
        <v>2</v>
      </c>
      <c r="B252" s="29" t="s">
        <v>8</v>
      </c>
      <c r="C252" s="57">
        <f>SUM(D252:J252)</f>
        <v>0</v>
      </c>
      <c r="D252" s="57"/>
      <c r="E252" s="57"/>
      <c r="F252" s="108"/>
      <c r="G252" s="57"/>
      <c r="H252" s="57"/>
      <c r="I252" s="57"/>
      <c r="J252" s="30"/>
      <c r="K252" s="39"/>
    </row>
    <row r="253" spans="1:11" ht="15">
      <c r="A253" s="25">
        <v>3</v>
      </c>
      <c r="B253" s="29" t="s">
        <v>9</v>
      </c>
      <c r="C253" s="57">
        <f>SUM(D253:J253)</f>
        <v>7344937.35</v>
      </c>
      <c r="D253" s="57">
        <v>380137.35</v>
      </c>
      <c r="E253" s="57">
        <v>1100000</v>
      </c>
      <c r="F253" s="108">
        <v>1000000</v>
      </c>
      <c r="G253" s="57">
        <v>500000</v>
      </c>
      <c r="H253" s="57">
        <v>1384500</v>
      </c>
      <c r="I253" s="57">
        <v>1453800</v>
      </c>
      <c r="J253" s="30">
        <v>1526500</v>
      </c>
      <c r="K253" s="39"/>
    </row>
    <row r="254" spans="1:11" ht="15">
      <c r="A254" s="25">
        <v>4</v>
      </c>
      <c r="B254" s="29" t="s">
        <v>10</v>
      </c>
      <c r="C254" s="57">
        <f>SUM(D254:J254)</f>
        <v>0</v>
      </c>
      <c r="D254" s="57"/>
      <c r="E254" s="57"/>
      <c r="F254" s="108"/>
      <c r="G254" s="57"/>
      <c r="H254" s="57"/>
      <c r="I254" s="57"/>
      <c r="J254" s="30"/>
      <c r="K254" s="39"/>
    </row>
    <row r="255" spans="1:11" ht="85.5" customHeight="1">
      <c r="A255" s="25"/>
      <c r="B255" s="42" t="s">
        <v>56</v>
      </c>
      <c r="C255" s="63">
        <f>SUM(C256:C259)</f>
        <v>1612862.65</v>
      </c>
      <c r="D255" s="63">
        <f aca="true" t="shared" si="64" ref="D255:J255">SUM(D256:D259)</f>
        <v>309862.65</v>
      </c>
      <c r="E255" s="63">
        <f t="shared" si="64"/>
        <v>0</v>
      </c>
      <c r="F255" s="114">
        <f t="shared" si="64"/>
        <v>0</v>
      </c>
      <c r="G255" s="63">
        <f t="shared" si="64"/>
        <v>0</v>
      </c>
      <c r="H255" s="63">
        <f t="shared" si="64"/>
        <v>413300</v>
      </c>
      <c r="I255" s="63">
        <f t="shared" si="64"/>
        <v>434000</v>
      </c>
      <c r="J255" s="63">
        <f t="shared" si="64"/>
        <v>455700</v>
      </c>
      <c r="K255" s="36" t="s">
        <v>25</v>
      </c>
    </row>
    <row r="256" spans="1:11" ht="15">
      <c r="A256" s="25">
        <f>A255+1</f>
        <v>1</v>
      </c>
      <c r="B256" s="29" t="s">
        <v>7</v>
      </c>
      <c r="C256" s="57">
        <f>SUM(D256:J256)</f>
        <v>0</v>
      </c>
      <c r="D256" s="57"/>
      <c r="E256" s="57"/>
      <c r="F256" s="108"/>
      <c r="G256" s="57"/>
      <c r="H256" s="57"/>
      <c r="I256" s="57"/>
      <c r="J256" s="30"/>
      <c r="K256" s="31"/>
    </row>
    <row r="257" spans="1:11" ht="15">
      <c r="A257" s="25">
        <f>A256+1</f>
        <v>2</v>
      </c>
      <c r="B257" s="29" t="s">
        <v>8</v>
      </c>
      <c r="C257" s="57">
        <f>SUM(D257:J257)</f>
        <v>0</v>
      </c>
      <c r="D257" s="57"/>
      <c r="E257" s="57"/>
      <c r="F257" s="108"/>
      <c r="G257" s="57"/>
      <c r="H257" s="57"/>
      <c r="I257" s="57"/>
      <c r="J257" s="30"/>
      <c r="K257" s="31"/>
    </row>
    <row r="258" spans="1:11" ht="15">
      <c r="A258" s="25">
        <v>3</v>
      </c>
      <c r="B258" s="29" t="s">
        <v>9</v>
      </c>
      <c r="C258" s="57">
        <f>SUM(D258:J258)</f>
        <v>1612862.65</v>
      </c>
      <c r="D258" s="57">
        <v>309862.65</v>
      </c>
      <c r="E258" s="57"/>
      <c r="F258" s="108"/>
      <c r="G258" s="57"/>
      <c r="H258" s="57">
        <v>413300</v>
      </c>
      <c r="I258" s="57">
        <v>434000</v>
      </c>
      <c r="J258" s="30">
        <v>455700</v>
      </c>
      <c r="K258" s="31"/>
    </row>
    <row r="259" spans="1:11" ht="15">
      <c r="A259" s="25">
        <v>4</v>
      </c>
      <c r="B259" s="29" t="s">
        <v>10</v>
      </c>
      <c r="C259" s="57">
        <f>SUM(D259:J259)</f>
        <v>0</v>
      </c>
      <c r="D259" s="57"/>
      <c r="E259" s="57"/>
      <c r="F259" s="108"/>
      <c r="G259" s="57"/>
      <c r="H259" s="57"/>
      <c r="I259" s="57"/>
      <c r="J259" s="30"/>
      <c r="K259" s="31"/>
    </row>
    <row r="260" spans="1:11" ht="160.5" customHeight="1">
      <c r="A260" s="25"/>
      <c r="B260" s="43" t="s">
        <v>57</v>
      </c>
      <c r="C260" s="63">
        <f>SUM(C261:C264)</f>
        <v>986287</v>
      </c>
      <c r="D260" s="63">
        <f aca="true" t="shared" si="65" ref="D260:J260">SUM(D261:D264)</f>
        <v>175000</v>
      </c>
      <c r="E260" s="63">
        <f t="shared" si="65"/>
        <v>209900</v>
      </c>
      <c r="F260" s="114">
        <f t="shared" si="65"/>
        <v>0</v>
      </c>
      <c r="G260" s="63">
        <f t="shared" si="65"/>
        <v>217987</v>
      </c>
      <c r="H260" s="63">
        <f t="shared" si="65"/>
        <v>121600</v>
      </c>
      <c r="I260" s="63">
        <f t="shared" si="65"/>
        <v>127700</v>
      </c>
      <c r="J260" s="63">
        <f t="shared" si="65"/>
        <v>134100</v>
      </c>
      <c r="K260" s="36" t="s">
        <v>25</v>
      </c>
    </row>
    <row r="261" spans="1:11" ht="15">
      <c r="A261" s="25">
        <v>1</v>
      </c>
      <c r="B261" s="29" t="s">
        <v>7</v>
      </c>
      <c r="C261" s="57">
        <f>SUM(D261:J261)</f>
        <v>0</v>
      </c>
      <c r="D261" s="57"/>
      <c r="E261" s="57"/>
      <c r="F261" s="108"/>
      <c r="G261" s="57"/>
      <c r="H261" s="57"/>
      <c r="I261" s="57"/>
      <c r="J261" s="30"/>
      <c r="K261" s="39"/>
    </row>
    <row r="262" spans="1:11" ht="15">
      <c r="A262" s="25">
        <v>2</v>
      </c>
      <c r="B262" s="29" t="s">
        <v>8</v>
      </c>
      <c r="C262" s="57">
        <f>SUM(D262:J262)</f>
        <v>0</v>
      </c>
      <c r="D262" s="57"/>
      <c r="E262" s="57"/>
      <c r="F262" s="108"/>
      <c r="G262" s="57"/>
      <c r="H262" s="57"/>
      <c r="I262" s="57"/>
      <c r="J262" s="30"/>
      <c r="K262" s="39"/>
    </row>
    <row r="263" spans="1:11" ht="15">
      <c r="A263" s="25">
        <v>3</v>
      </c>
      <c r="B263" s="29" t="s">
        <v>9</v>
      </c>
      <c r="C263" s="57">
        <f>SUM(D263:J263)</f>
        <v>986287</v>
      </c>
      <c r="D263" s="57">
        <v>175000</v>
      </c>
      <c r="E263" s="57">
        <v>209900</v>
      </c>
      <c r="F263" s="108"/>
      <c r="G263" s="57">
        <v>217987</v>
      </c>
      <c r="H263" s="57">
        <v>121600</v>
      </c>
      <c r="I263" s="57">
        <v>127700</v>
      </c>
      <c r="J263" s="30">
        <v>134100</v>
      </c>
      <c r="K263" s="39"/>
    </row>
    <row r="264" spans="1:11" ht="15">
      <c r="A264" s="25">
        <v>4</v>
      </c>
      <c r="B264" s="29" t="s">
        <v>10</v>
      </c>
      <c r="C264" s="57">
        <f>SUM(D264:J264)</f>
        <v>0</v>
      </c>
      <c r="D264" s="57"/>
      <c r="E264" s="57"/>
      <c r="F264" s="108"/>
      <c r="G264" s="57"/>
      <c r="H264" s="57"/>
      <c r="I264" s="57"/>
      <c r="J264" s="30"/>
      <c r="K264" s="39"/>
    </row>
    <row r="265" spans="2:11" ht="60.75" customHeight="1">
      <c r="B265" s="87" t="s">
        <v>58</v>
      </c>
      <c r="C265" s="135">
        <f>SUM(C266:C269)</f>
        <v>10484022</v>
      </c>
      <c r="D265" s="135">
        <f aca="true" t="shared" si="66" ref="D265:J265">SUM(D266:D269)</f>
        <v>2103500</v>
      </c>
      <c r="E265" s="136">
        <f t="shared" si="66"/>
        <v>4565750</v>
      </c>
      <c r="F265" s="137">
        <f t="shared" si="66"/>
        <v>0</v>
      </c>
      <c r="G265" s="135">
        <f t="shared" si="66"/>
        <v>3814772</v>
      </c>
      <c r="H265" s="135">
        <f t="shared" si="66"/>
        <v>0</v>
      </c>
      <c r="I265" s="135">
        <f t="shared" si="66"/>
        <v>0</v>
      </c>
      <c r="J265" s="135">
        <f t="shared" si="66"/>
        <v>0</v>
      </c>
      <c r="K265" s="54">
        <f>K266+K267+K268+K269</f>
        <v>0</v>
      </c>
    </row>
    <row r="266" spans="1:11" ht="15">
      <c r="A266" s="25">
        <v>1</v>
      </c>
      <c r="B266" s="29" t="s">
        <v>7</v>
      </c>
      <c r="C266" s="57">
        <f>SUM(D266:J266)</f>
        <v>0</v>
      </c>
      <c r="D266" s="57"/>
      <c r="E266" s="57"/>
      <c r="F266" s="108"/>
      <c r="G266" s="57"/>
      <c r="H266" s="57"/>
      <c r="I266" s="57"/>
      <c r="J266" s="30"/>
      <c r="K266" s="39"/>
    </row>
    <row r="267" spans="1:11" ht="15">
      <c r="A267" s="25">
        <v>2</v>
      </c>
      <c r="B267" s="29" t="s">
        <v>8</v>
      </c>
      <c r="C267" s="57">
        <f>SUM(D267:J267)</f>
        <v>0</v>
      </c>
      <c r="D267" s="57"/>
      <c r="E267" s="57"/>
      <c r="F267" s="108"/>
      <c r="G267" s="57"/>
      <c r="H267" s="57"/>
      <c r="I267" s="57"/>
      <c r="J267" s="30"/>
      <c r="K267" s="39"/>
    </row>
    <row r="268" spans="1:11" ht="15">
      <c r="A268" s="25">
        <v>3</v>
      </c>
      <c r="B268" s="29" t="s">
        <v>9</v>
      </c>
      <c r="C268" s="57">
        <f>SUM(D268:J268)</f>
        <v>10484022</v>
      </c>
      <c r="D268" s="57">
        <v>2103500</v>
      </c>
      <c r="E268" s="57">
        <v>4565750</v>
      </c>
      <c r="F268" s="108"/>
      <c r="G268" s="57">
        <v>3814772</v>
      </c>
      <c r="H268" s="57"/>
      <c r="I268" s="57"/>
      <c r="J268" s="30"/>
      <c r="K268" s="39"/>
    </row>
    <row r="269" spans="1:11" ht="15">
      <c r="A269" s="25">
        <v>4</v>
      </c>
      <c r="B269" s="29" t="s">
        <v>10</v>
      </c>
      <c r="C269" s="57">
        <f>SUM(D269:J269)</f>
        <v>0</v>
      </c>
      <c r="D269" s="57"/>
      <c r="E269" s="57"/>
      <c r="F269" s="108"/>
      <c r="G269" s="57"/>
      <c r="H269" s="57"/>
      <c r="I269" s="57"/>
      <c r="J269" s="30"/>
      <c r="K269" s="39"/>
    </row>
    <row r="270" spans="2:11" ht="78" customHeight="1">
      <c r="B270" s="87" t="s">
        <v>99</v>
      </c>
      <c r="C270" s="135">
        <f>SUM(C271:C274)</f>
        <v>14600</v>
      </c>
      <c r="D270" s="135">
        <f aca="true" t="shared" si="67" ref="D270:J270">SUM(D271:D274)</f>
        <v>0</v>
      </c>
      <c r="E270" s="136">
        <f t="shared" si="67"/>
        <v>14600</v>
      </c>
      <c r="F270" s="137">
        <f t="shared" si="67"/>
        <v>0</v>
      </c>
      <c r="G270" s="135">
        <f t="shared" si="67"/>
        <v>0</v>
      </c>
      <c r="H270" s="135">
        <f t="shared" si="67"/>
        <v>0</v>
      </c>
      <c r="I270" s="135">
        <f t="shared" si="67"/>
        <v>0</v>
      </c>
      <c r="J270" s="135">
        <f t="shared" si="67"/>
        <v>0</v>
      </c>
      <c r="K270" s="54">
        <f>K271+K272+K273+K274</f>
        <v>0</v>
      </c>
    </row>
    <row r="271" spans="1:11" ht="15">
      <c r="A271" s="25">
        <v>1</v>
      </c>
      <c r="B271" s="29" t="s">
        <v>7</v>
      </c>
      <c r="C271" s="57">
        <f>SUM(D271:J271)</f>
        <v>14600</v>
      </c>
      <c r="D271" s="57"/>
      <c r="E271" s="57">
        <v>14600</v>
      </c>
      <c r="F271" s="108"/>
      <c r="G271" s="57"/>
      <c r="H271" s="57"/>
      <c r="I271" s="57"/>
      <c r="J271" s="30"/>
      <c r="K271" s="39"/>
    </row>
    <row r="272" spans="1:11" ht="15">
      <c r="A272" s="25">
        <v>2</v>
      </c>
      <c r="B272" s="29" t="s">
        <v>8</v>
      </c>
      <c r="C272" s="57">
        <f>SUM(D272:J272)</f>
        <v>0</v>
      </c>
      <c r="D272" s="57"/>
      <c r="E272" s="57"/>
      <c r="F272" s="108"/>
      <c r="G272" s="57"/>
      <c r="H272" s="57"/>
      <c r="I272" s="57"/>
      <c r="J272" s="30"/>
      <c r="K272" s="39"/>
    </row>
    <row r="273" spans="1:11" ht="15">
      <c r="A273" s="25">
        <v>3</v>
      </c>
      <c r="B273" s="29" t="s">
        <v>9</v>
      </c>
      <c r="C273" s="57">
        <f>SUM(D273:J273)</f>
        <v>0</v>
      </c>
      <c r="D273" s="57"/>
      <c r="E273" s="57"/>
      <c r="F273" s="108"/>
      <c r="G273" s="57"/>
      <c r="H273" s="57"/>
      <c r="I273" s="57"/>
      <c r="J273" s="30"/>
      <c r="K273" s="39"/>
    </row>
    <row r="274" spans="1:11" ht="15">
      <c r="A274" s="25">
        <v>4</v>
      </c>
      <c r="B274" s="29" t="s">
        <v>10</v>
      </c>
      <c r="C274" s="57">
        <f>SUM(D274:J274)</f>
        <v>0</v>
      </c>
      <c r="D274" s="57"/>
      <c r="E274" s="57"/>
      <c r="F274" s="108"/>
      <c r="G274" s="57"/>
      <c r="H274" s="57"/>
      <c r="I274" s="57"/>
      <c r="J274" s="30"/>
      <c r="K274" s="39"/>
    </row>
    <row r="275" spans="2:11" ht="66.75" customHeight="1">
      <c r="B275" s="87" t="s">
        <v>104</v>
      </c>
      <c r="C275" s="135">
        <f>SUM(C276:C279)</f>
        <v>400000</v>
      </c>
      <c r="D275" s="135">
        <f aca="true" t="shared" si="68" ref="D275:J275">SUM(D276:D279)</f>
        <v>0</v>
      </c>
      <c r="E275" s="136">
        <f t="shared" si="68"/>
        <v>400000</v>
      </c>
      <c r="F275" s="137">
        <f t="shared" si="68"/>
        <v>0</v>
      </c>
      <c r="G275" s="135">
        <f t="shared" si="68"/>
        <v>0</v>
      </c>
      <c r="H275" s="135">
        <f t="shared" si="68"/>
        <v>0</v>
      </c>
      <c r="I275" s="135">
        <f t="shared" si="68"/>
        <v>0</v>
      </c>
      <c r="J275" s="135">
        <f t="shared" si="68"/>
        <v>0</v>
      </c>
      <c r="K275" s="54">
        <f>K276+K277+K278+K279</f>
        <v>0</v>
      </c>
    </row>
    <row r="276" spans="1:11" ht="15">
      <c r="A276" s="25">
        <v>1</v>
      </c>
      <c r="B276" s="29" t="s">
        <v>7</v>
      </c>
      <c r="C276" s="57">
        <f>SUM(D276:J276)</f>
        <v>0</v>
      </c>
      <c r="D276" s="57"/>
      <c r="E276" s="57"/>
      <c r="F276" s="108"/>
      <c r="G276" s="57"/>
      <c r="H276" s="57"/>
      <c r="I276" s="57"/>
      <c r="J276" s="30"/>
      <c r="K276" s="39"/>
    </row>
    <row r="277" spans="1:11" ht="15">
      <c r="A277" s="25">
        <v>2</v>
      </c>
      <c r="B277" s="29" t="s">
        <v>8</v>
      </c>
      <c r="C277" s="57">
        <f>SUM(D277:J277)</f>
        <v>400000</v>
      </c>
      <c r="D277" s="57"/>
      <c r="E277" s="57">
        <v>400000</v>
      </c>
      <c r="F277" s="108"/>
      <c r="G277" s="57"/>
      <c r="H277" s="57"/>
      <c r="I277" s="57"/>
      <c r="J277" s="30"/>
      <c r="K277" s="39"/>
    </row>
    <row r="278" spans="1:11" ht="15">
      <c r="A278" s="25">
        <v>3</v>
      </c>
      <c r="B278" s="29" t="s">
        <v>9</v>
      </c>
      <c r="C278" s="57">
        <f>SUM(D278:J278)</f>
        <v>0</v>
      </c>
      <c r="D278" s="57"/>
      <c r="E278" s="57"/>
      <c r="F278" s="108"/>
      <c r="G278" s="57"/>
      <c r="H278" s="57"/>
      <c r="I278" s="57"/>
      <c r="J278" s="30"/>
      <c r="K278" s="39"/>
    </row>
    <row r="279" spans="1:11" ht="15">
      <c r="A279" s="25">
        <v>4</v>
      </c>
      <c r="B279" s="29" t="s">
        <v>10</v>
      </c>
      <c r="C279" s="57">
        <f>SUM(D279:J279)</f>
        <v>0</v>
      </c>
      <c r="D279" s="57"/>
      <c r="E279" s="57"/>
      <c r="F279" s="108"/>
      <c r="G279" s="57"/>
      <c r="H279" s="57"/>
      <c r="I279" s="57"/>
      <c r="J279" s="30"/>
      <c r="K279" s="39"/>
    </row>
    <row r="280" spans="1:11" ht="89.25" customHeight="1">
      <c r="A280" s="46"/>
      <c r="B280" s="48"/>
      <c r="C280" s="56"/>
      <c r="D280" s="56"/>
      <c r="E280" s="56"/>
      <c r="F280" s="116"/>
      <c r="G280" s="56"/>
      <c r="H280" s="56"/>
      <c r="I280" s="131" t="s">
        <v>123</v>
      </c>
      <c r="J280" s="160" t="s">
        <v>89</v>
      </c>
      <c r="K280" s="160"/>
    </row>
    <row r="281" spans="1:11" ht="42" customHeight="1">
      <c r="A281" s="143" t="s">
        <v>77</v>
      </c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</row>
    <row r="282" spans="1:11" ht="15">
      <c r="A282" s="145" t="s">
        <v>1</v>
      </c>
      <c r="B282" s="161" t="s">
        <v>2</v>
      </c>
      <c r="C282" s="163" t="s">
        <v>90</v>
      </c>
      <c r="D282" s="164"/>
      <c r="E282" s="164"/>
      <c r="F282" s="164"/>
      <c r="G282" s="164"/>
      <c r="H282" s="164"/>
      <c r="I282" s="164"/>
      <c r="J282" s="165"/>
      <c r="K282" s="161" t="s">
        <v>3</v>
      </c>
    </row>
    <row r="283" spans="1:11" ht="96" customHeight="1">
      <c r="A283" s="146"/>
      <c r="B283" s="162"/>
      <c r="C283" s="21" t="s">
        <v>4</v>
      </c>
      <c r="D283" s="22">
        <v>2014</v>
      </c>
      <c r="E283" s="22">
        <v>2015</v>
      </c>
      <c r="F283" s="106">
        <v>2016</v>
      </c>
      <c r="G283" s="22">
        <v>2017</v>
      </c>
      <c r="H283" s="22">
        <v>2018</v>
      </c>
      <c r="I283" s="22">
        <v>2019</v>
      </c>
      <c r="J283" s="22">
        <v>2020</v>
      </c>
      <c r="K283" s="162"/>
    </row>
    <row r="284" spans="1:11" ht="15">
      <c r="A284" s="23">
        <v>1</v>
      </c>
      <c r="B284" s="24" t="s">
        <v>5</v>
      </c>
      <c r="C284" s="21">
        <v>3</v>
      </c>
      <c r="D284" s="22">
        <v>4</v>
      </c>
      <c r="E284" s="22">
        <v>5</v>
      </c>
      <c r="F284" s="106">
        <v>6</v>
      </c>
      <c r="G284" s="22">
        <v>7</v>
      </c>
      <c r="H284" s="22">
        <v>8</v>
      </c>
      <c r="I284" s="22">
        <v>9</v>
      </c>
      <c r="J284" s="22">
        <v>10</v>
      </c>
      <c r="K284" s="22">
        <v>11</v>
      </c>
    </row>
    <row r="285" spans="1:11" ht="57.75">
      <c r="A285" s="25"/>
      <c r="B285" s="26" t="s">
        <v>6</v>
      </c>
      <c r="C285" s="60">
        <f>SUM(C286:C289)</f>
        <v>220367616</v>
      </c>
      <c r="D285" s="60">
        <f aca="true" t="shared" si="69" ref="D285:J285">SUM(D286:D289)</f>
        <v>26515846</v>
      </c>
      <c r="E285" s="60">
        <f t="shared" si="69"/>
        <v>28964137</v>
      </c>
      <c r="F285" s="107">
        <f t="shared" si="69"/>
        <v>29623481</v>
      </c>
      <c r="G285" s="60">
        <f t="shared" si="69"/>
        <v>40102852</v>
      </c>
      <c r="H285" s="60">
        <f t="shared" si="69"/>
        <v>30186000</v>
      </c>
      <c r="I285" s="60">
        <f t="shared" si="69"/>
        <v>31695300</v>
      </c>
      <c r="J285" s="60">
        <f t="shared" si="69"/>
        <v>33280000</v>
      </c>
      <c r="K285" s="28"/>
    </row>
    <row r="286" spans="1:11" ht="15">
      <c r="A286" s="25">
        <f>A285+1</f>
        <v>1</v>
      </c>
      <c r="B286" s="29" t="s">
        <v>7</v>
      </c>
      <c r="C286" s="57">
        <f>SUM(D286:J286)</f>
        <v>0</v>
      </c>
      <c r="D286" s="57">
        <f>D293</f>
        <v>0</v>
      </c>
      <c r="E286" s="57">
        <f aca="true" t="shared" si="70" ref="E286:J286">E293</f>
        <v>0</v>
      </c>
      <c r="F286" s="108">
        <f t="shared" si="70"/>
        <v>0</v>
      </c>
      <c r="G286" s="57">
        <f t="shared" si="70"/>
        <v>0</v>
      </c>
      <c r="H286" s="57">
        <f t="shared" si="70"/>
        <v>0</v>
      </c>
      <c r="I286" s="57">
        <f t="shared" si="70"/>
        <v>0</v>
      </c>
      <c r="J286" s="57">
        <f t="shared" si="70"/>
        <v>0</v>
      </c>
      <c r="K286" s="31"/>
    </row>
    <row r="287" spans="1:11" ht="15">
      <c r="A287" s="25">
        <f>A286+1</f>
        <v>2</v>
      </c>
      <c r="B287" s="29" t="s">
        <v>8</v>
      </c>
      <c r="C287" s="57">
        <f>SUM(D287:J287)</f>
        <v>19216100</v>
      </c>
      <c r="D287" s="57">
        <f aca="true" t="shared" si="71" ref="D287:J289">D294</f>
        <v>3045200</v>
      </c>
      <c r="E287" s="57">
        <f t="shared" si="71"/>
        <v>2699000</v>
      </c>
      <c r="F287" s="108">
        <f t="shared" si="71"/>
        <v>2949500</v>
      </c>
      <c r="G287" s="57">
        <f t="shared" si="71"/>
        <v>0</v>
      </c>
      <c r="H287" s="57">
        <f t="shared" si="71"/>
        <v>3337800</v>
      </c>
      <c r="I287" s="57">
        <f t="shared" si="71"/>
        <v>3504700</v>
      </c>
      <c r="J287" s="57">
        <f t="shared" si="71"/>
        <v>3679900</v>
      </c>
      <c r="K287" s="31"/>
    </row>
    <row r="288" spans="1:11" ht="15">
      <c r="A288" s="25">
        <f>A287+1</f>
        <v>3</v>
      </c>
      <c r="B288" s="29" t="s">
        <v>9</v>
      </c>
      <c r="C288" s="57">
        <f>SUM(D288:J288)</f>
        <v>201151516</v>
      </c>
      <c r="D288" s="57">
        <f t="shared" si="71"/>
        <v>23470646</v>
      </c>
      <c r="E288" s="57">
        <f t="shared" si="71"/>
        <v>26265137</v>
      </c>
      <c r="F288" s="108">
        <f t="shared" si="71"/>
        <v>26673981</v>
      </c>
      <c r="G288" s="57">
        <f t="shared" si="71"/>
        <v>40102852</v>
      </c>
      <c r="H288" s="57">
        <f t="shared" si="71"/>
        <v>26848200</v>
      </c>
      <c r="I288" s="57">
        <f t="shared" si="71"/>
        <v>28190600</v>
      </c>
      <c r="J288" s="57">
        <f t="shared" si="71"/>
        <v>29600100</v>
      </c>
      <c r="K288" s="31"/>
    </row>
    <row r="289" spans="1:11" ht="15">
      <c r="A289" s="25">
        <f>A288+1</f>
        <v>4</v>
      </c>
      <c r="B289" s="29" t="s">
        <v>10</v>
      </c>
      <c r="C289" s="57">
        <f>SUM(D289:J289)</f>
        <v>0</v>
      </c>
      <c r="D289" s="57">
        <f t="shared" si="71"/>
        <v>0</v>
      </c>
      <c r="E289" s="57">
        <f t="shared" si="71"/>
        <v>0</v>
      </c>
      <c r="F289" s="108">
        <f t="shared" si="71"/>
        <v>0</v>
      </c>
      <c r="G289" s="57">
        <f t="shared" si="71"/>
        <v>0</v>
      </c>
      <c r="H289" s="57">
        <f t="shared" si="71"/>
        <v>0</v>
      </c>
      <c r="I289" s="57">
        <f t="shared" si="71"/>
        <v>0</v>
      </c>
      <c r="J289" s="57">
        <f t="shared" si="71"/>
        <v>0</v>
      </c>
      <c r="K289" s="31"/>
    </row>
    <row r="290" spans="1:11" ht="15">
      <c r="A290" s="25"/>
      <c r="B290" s="32"/>
      <c r="C290" s="30"/>
      <c r="D290" s="30"/>
      <c r="E290" s="30"/>
      <c r="F290" s="110"/>
      <c r="G290" s="30"/>
      <c r="H290" s="30"/>
      <c r="I290" s="30"/>
      <c r="J290" s="30"/>
      <c r="K290" s="31"/>
    </row>
    <row r="291" spans="1:11" ht="18.75">
      <c r="A291" s="166" t="s">
        <v>22</v>
      </c>
      <c r="B291" s="167"/>
      <c r="C291" s="167"/>
      <c r="D291" s="167"/>
      <c r="E291" s="167"/>
      <c r="F291" s="167"/>
      <c r="G291" s="167"/>
      <c r="H291" s="167"/>
      <c r="I291" s="167"/>
      <c r="J291" s="167"/>
      <c r="K291" s="168"/>
    </row>
    <row r="292" spans="1:11" ht="26.25">
      <c r="A292" s="25"/>
      <c r="B292" s="44" t="s">
        <v>27</v>
      </c>
      <c r="C292" s="70">
        <f>SUM(C293:C296)</f>
        <v>220367616</v>
      </c>
      <c r="D292" s="70">
        <f aca="true" t="shared" si="72" ref="D292:J292">SUM(D293:D296)</f>
        <v>26515846</v>
      </c>
      <c r="E292" s="70">
        <f t="shared" si="72"/>
        <v>28964137</v>
      </c>
      <c r="F292" s="117">
        <f t="shared" si="72"/>
        <v>29623481</v>
      </c>
      <c r="G292" s="70">
        <f t="shared" si="72"/>
        <v>40102852</v>
      </c>
      <c r="H292" s="70">
        <f t="shared" si="72"/>
        <v>30186000</v>
      </c>
      <c r="I292" s="70">
        <f t="shared" si="72"/>
        <v>31695300</v>
      </c>
      <c r="J292" s="70">
        <f t="shared" si="72"/>
        <v>33280000</v>
      </c>
      <c r="K292" s="40"/>
    </row>
    <row r="293" spans="1:11" ht="15">
      <c r="A293" s="25">
        <v>1</v>
      </c>
      <c r="B293" s="29" t="s">
        <v>7</v>
      </c>
      <c r="C293" s="68">
        <f>SUM(D293:J293)</f>
        <v>0</v>
      </c>
      <c r="D293" s="68">
        <f>D298+D303+D308+D313+D318</f>
        <v>0</v>
      </c>
      <c r="E293" s="68">
        <f aca="true" t="shared" si="73" ref="E293:J293">E298+E303+E308+E313+E318</f>
        <v>0</v>
      </c>
      <c r="F293" s="118">
        <f t="shared" si="73"/>
        <v>0</v>
      </c>
      <c r="G293" s="68">
        <f t="shared" si="73"/>
        <v>0</v>
      </c>
      <c r="H293" s="68">
        <f t="shared" si="73"/>
        <v>0</v>
      </c>
      <c r="I293" s="68">
        <f t="shared" si="73"/>
        <v>0</v>
      </c>
      <c r="J293" s="68">
        <f t="shared" si="73"/>
        <v>0</v>
      </c>
      <c r="K293" s="39"/>
    </row>
    <row r="294" spans="1:11" ht="15">
      <c r="A294" s="25">
        <v>2</v>
      </c>
      <c r="B294" s="29" t="s">
        <v>8</v>
      </c>
      <c r="C294" s="68">
        <f>SUM(D294:J294)</f>
        <v>19216100</v>
      </c>
      <c r="D294" s="68">
        <f aca="true" t="shared" si="74" ref="D294:J296">D299+D304+D309+D314+D319</f>
        <v>3045200</v>
      </c>
      <c r="E294" s="68">
        <f t="shared" si="74"/>
        <v>2699000</v>
      </c>
      <c r="F294" s="118">
        <f t="shared" si="74"/>
        <v>2949500</v>
      </c>
      <c r="G294" s="68">
        <f t="shared" si="74"/>
        <v>0</v>
      </c>
      <c r="H294" s="68">
        <f t="shared" si="74"/>
        <v>3337800</v>
      </c>
      <c r="I294" s="68">
        <f t="shared" si="74"/>
        <v>3504700</v>
      </c>
      <c r="J294" s="68">
        <f t="shared" si="74"/>
        <v>3679900</v>
      </c>
      <c r="K294" s="39"/>
    </row>
    <row r="295" spans="1:11" ht="15">
      <c r="A295" s="25">
        <v>3</v>
      </c>
      <c r="B295" s="29" t="s">
        <v>9</v>
      </c>
      <c r="C295" s="68">
        <f>SUM(D295:J295)</f>
        <v>201151516</v>
      </c>
      <c r="D295" s="68">
        <f t="shared" si="74"/>
        <v>23470646</v>
      </c>
      <c r="E295" s="68">
        <f t="shared" si="74"/>
        <v>26265137</v>
      </c>
      <c r="F295" s="118">
        <f t="shared" si="74"/>
        <v>26673981</v>
      </c>
      <c r="G295" s="68">
        <f t="shared" si="74"/>
        <v>40102852</v>
      </c>
      <c r="H295" s="68">
        <f t="shared" si="74"/>
        <v>26848200</v>
      </c>
      <c r="I295" s="68">
        <f t="shared" si="74"/>
        <v>28190600</v>
      </c>
      <c r="J295" s="68">
        <f t="shared" si="74"/>
        <v>29600100</v>
      </c>
      <c r="K295" s="39"/>
    </row>
    <row r="296" spans="1:11" ht="15">
      <c r="A296" s="25">
        <f>A295+1</f>
        <v>4</v>
      </c>
      <c r="B296" s="29" t="s">
        <v>10</v>
      </c>
      <c r="C296" s="68">
        <f>SUM(D296:J296)</f>
        <v>0</v>
      </c>
      <c r="D296" s="68">
        <f t="shared" si="74"/>
        <v>0</v>
      </c>
      <c r="E296" s="68">
        <f t="shared" si="74"/>
        <v>0</v>
      </c>
      <c r="F296" s="118">
        <f t="shared" si="74"/>
        <v>0</v>
      </c>
      <c r="G296" s="68">
        <f t="shared" si="74"/>
        <v>0</v>
      </c>
      <c r="H296" s="68">
        <f t="shared" si="74"/>
        <v>0</v>
      </c>
      <c r="I296" s="68">
        <f t="shared" si="74"/>
        <v>0</v>
      </c>
      <c r="J296" s="68">
        <f t="shared" si="74"/>
        <v>0</v>
      </c>
      <c r="K296" s="39"/>
    </row>
    <row r="297" spans="1:11" ht="174.75" customHeight="1">
      <c r="A297" s="25"/>
      <c r="B297" s="43" t="s">
        <v>121</v>
      </c>
      <c r="C297" s="70">
        <f>SUM(C298:C301)</f>
        <v>19216100</v>
      </c>
      <c r="D297" s="70">
        <f aca="true" t="shared" si="75" ref="D297:J297">SUM(D298:D301)</f>
        <v>3045200</v>
      </c>
      <c r="E297" s="70">
        <f t="shared" si="75"/>
        <v>2699000</v>
      </c>
      <c r="F297" s="117">
        <f t="shared" si="75"/>
        <v>2949500</v>
      </c>
      <c r="G297" s="70">
        <f t="shared" si="75"/>
        <v>0</v>
      </c>
      <c r="H297" s="70">
        <f t="shared" si="75"/>
        <v>3337800</v>
      </c>
      <c r="I297" s="70">
        <f t="shared" si="75"/>
        <v>3504700</v>
      </c>
      <c r="J297" s="70">
        <f t="shared" si="75"/>
        <v>3679900</v>
      </c>
      <c r="K297" s="36" t="s">
        <v>25</v>
      </c>
    </row>
    <row r="298" spans="1:11" ht="15">
      <c r="A298" s="25">
        <f>A297+1</f>
        <v>1</v>
      </c>
      <c r="B298" s="29" t="s">
        <v>7</v>
      </c>
      <c r="C298" s="69">
        <f>SUM(D298:J298)</f>
        <v>0</v>
      </c>
      <c r="D298" s="68"/>
      <c r="E298" s="68"/>
      <c r="F298" s="118"/>
      <c r="G298" s="68"/>
      <c r="H298" s="68"/>
      <c r="I298" s="68"/>
      <c r="J298" s="30"/>
      <c r="K298" s="31"/>
    </row>
    <row r="299" spans="1:11" ht="15">
      <c r="A299" s="25">
        <f>A298+1</f>
        <v>2</v>
      </c>
      <c r="B299" s="29" t="s">
        <v>8</v>
      </c>
      <c r="C299" s="69">
        <f>SUM(D299:J299)</f>
        <v>19216100</v>
      </c>
      <c r="D299" s="68">
        <v>3045200</v>
      </c>
      <c r="E299" s="68">
        <v>2699000</v>
      </c>
      <c r="F299" s="118">
        <v>2949500</v>
      </c>
      <c r="G299" s="68"/>
      <c r="H299" s="68">
        <v>3337800</v>
      </c>
      <c r="I299" s="68">
        <v>3504700</v>
      </c>
      <c r="J299" s="30">
        <v>3679900</v>
      </c>
      <c r="K299" s="31"/>
    </row>
    <row r="300" spans="1:11" ht="15">
      <c r="A300" s="25">
        <v>3</v>
      </c>
      <c r="B300" s="29" t="s">
        <v>9</v>
      </c>
      <c r="C300" s="69">
        <f>SUM(D300:J300)</f>
        <v>0</v>
      </c>
      <c r="D300" s="68"/>
      <c r="E300" s="68"/>
      <c r="F300" s="118"/>
      <c r="G300" s="68"/>
      <c r="H300" s="68"/>
      <c r="I300" s="68"/>
      <c r="J300" s="30"/>
      <c r="K300" s="31"/>
    </row>
    <row r="301" spans="1:11" ht="15">
      <c r="A301" s="25">
        <v>4</v>
      </c>
      <c r="B301" s="29" t="s">
        <v>10</v>
      </c>
      <c r="C301" s="69">
        <f>SUM(D301:J301)</f>
        <v>0</v>
      </c>
      <c r="D301" s="68"/>
      <c r="E301" s="68"/>
      <c r="F301" s="118"/>
      <c r="G301" s="68"/>
      <c r="H301" s="68"/>
      <c r="I301" s="68"/>
      <c r="J301" s="30"/>
      <c r="K301" s="31"/>
    </row>
    <row r="302" spans="1:11" ht="52.5" customHeight="1">
      <c r="A302" s="25"/>
      <c r="B302" s="85" t="s">
        <v>55</v>
      </c>
      <c r="C302" s="70">
        <f>SUM(C303:C306)</f>
        <v>194940962</v>
      </c>
      <c r="D302" s="70">
        <f aca="true" t="shared" si="76" ref="D302:J302">SUM(D303:D306)</f>
        <v>22483146</v>
      </c>
      <c r="E302" s="70">
        <f t="shared" si="76"/>
        <v>25265137</v>
      </c>
      <c r="F302" s="117">
        <f t="shared" si="76"/>
        <v>25673981</v>
      </c>
      <c r="G302" s="70">
        <f t="shared" si="76"/>
        <v>38795898</v>
      </c>
      <c r="H302" s="70">
        <f t="shared" si="76"/>
        <v>26240400</v>
      </c>
      <c r="I302" s="70">
        <f t="shared" si="76"/>
        <v>27552400</v>
      </c>
      <c r="J302" s="70">
        <f t="shared" si="76"/>
        <v>28930000</v>
      </c>
      <c r="K302" s="36" t="s">
        <v>25</v>
      </c>
    </row>
    <row r="303" spans="1:11" ht="15">
      <c r="A303" s="25">
        <v>1</v>
      </c>
      <c r="B303" s="29" t="s">
        <v>7</v>
      </c>
      <c r="C303" s="68">
        <f>SUM(D303:J303)</f>
        <v>0</v>
      </c>
      <c r="D303" s="68"/>
      <c r="E303" s="68"/>
      <c r="F303" s="118"/>
      <c r="G303" s="68"/>
      <c r="H303" s="68"/>
      <c r="I303" s="68"/>
      <c r="J303" s="30"/>
      <c r="K303" s="31"/>
    </row>
    <row r="304" spans="1:11" ht="15">
      <c r="A304" s="25">
        <v>2</v>
      </c>
      <c r="B304" s="29" t="s">
        <v>8</v>
      </c>
      <c r="C304" s="68">
        <f>SUM(D304:J304)</f>
        <v>0</v>
      </c>
      <c r="D304" s="68"/>
      <c r="E304" s="68"/>
      <c r="F304" s="118"/>
      <c r="G304" s="68"/>
      <c r="H304" s="68"/>
      <c r="I304" s="68"/>
      <c r="J304" s="30"/>
      <c r="K304" s="31"/>
    </row>
    <row r="305" spans="1:11" ht="15">
      <c r="A305" s="25">
        <v>3</v>
      </c>
      <c r="B305" s="29" t="s">
        <v>9</v>
      </c>
      <c r="C305" s="68">
        <f>SUM(D305:J305)</f>
        <v>194940962</v>
      </c>
      <c r="D305" s="68">
        <v>22483146</v>
      </c>
      <c r="E305" s="68">
        <v>25265137</v>
      </c>
      <c r="F305" s="118">
        <v>25673981</v>
      </c>
      <c r="G305" s="68">
        <v>38795898</v>
      </c>
      <c r="H305" s="68">
        <v>26240400</v>
      </c>
      <c r="I305" s="68">
        <v>27552400</v>
      </c>
      <c r="J305" s="30">
        <v>28930000</v>
      </c>
      <c r="K305" s="31"/>
    </row>
    <row r="306" spans="1:11" ht="15">
      <c r="A306" s="25">
        <v>4</v>
      </c>
      <c r="B306" s="29" t="s">
        <v>10</v>
      </c>
      <c r="C306" s="68">
        <f>SUM(D306:J306)</f>
        <v>0</v>
      </c>
      <c r="D306" s="68"/>
      <c r="E306" s="68"/>
      <c r="F306" s="118"/>
      <c r="G306" s="68"/>
      <c r="H306" s="68"/>
      <c r="I306" s="68"/>
      <c r="J306" s="30"/>
      <c r="K306" s="31"/>
    </row>
    <row r="307" spans="1:11" ht="63" customHeight="1">
      <c r="A307" s="25"/>
      <c r="B307" s="85" t="s">
        <v>62</v>
      </c>
      <c r="C307" s="70">
        <f>SUM(C308:C311)</f>
        <v>2356100</v>
      </c>
      <c r="D307" s="70">
        <f aca="true" t="shared" si="77" ref="D307:J307">SUM(D308:D311)</f>
        <v>440000</v>
      </c>
      <c r="E307" s="70">
        <f t="shared" si="77"/>
        <v>0</v>
      </c>
      <c r="F307" s="117">
        <f t="shared" si="77"/>
        <v>0</v>
      </c>
      <c r="G307" s="70">
        <f t="shared" si="77"/>
        <v>0</v>
      </c>
      <c r="H307" s="70">
        <f t="shared" si="77"/>
        <v>607800</v>
      </c>
      <c r="I307" s="70">
        <f t="shared" si="77"/>
        <v>638200</v>
      </c>
      <c r="J307" s="70">
        <f t="shared" si="77"/>
        <v>670100</v>
      </c>
      <c r="K307" s="36" t="s">
        <v>25</v>
      </c>
    </row>
    <row r="308" spans="1:11" ht="15">
      <c r="A308" s="25">
        <v>1</v>
      </c>
      <c r="B308" s="29" t="s">
        <v>7</v>
      </c>
      <c r="C308" s="69">
        <f>SUM(D308:J308)</f>
        <v>0</v>
      </c>
      <c r="D308" s="68"/>
      <c r="E308" s="68"/>
      <c r="F308" s="118"/>
      <c r="G308" s="68"/>
      <c r="H308" s="68"/>
      <c r="I308" s="68"/>
      <c r="J308" s="30"/>
      <c r="K308" s="31"/>
    </row>
    <row r="309" spans="1:11" ht="15">
      <c r="A309" s="25">
        <v>2</v>
      </c>
      <c r="B309" s="29" t="s">
        <v>8</v>
      </c>
      <c r="C309" s="69">
        <f>SUM(D309:J309)</f>
        <v>0</v>
      </c>
      <c r="D309" s="68"/>
      <c r="E309" s="68"/>
      <c r="F309" s="118"/>
      <c r="G309" s="68"/>
      <c r="H309" s="68"/>
      <c r="I309" s="68"/>
      <c r="J309" s="30"/>
      <c r="K309" s="31"/>
    </row>
    <row r="310" spans="1:11" ht="15">
      <c r="A310" s="25">
        <v>3</v>
      </c>
      <c r="B310" s="29" t="s">
        <v>9</v>
      </c>
      <c r="C310" s="69">
        <f>SUM(D310:J310)</f>
        <v>2356100</v>
      </c>
      <c r="D310" s="68">
        <v>440000</v>
      </c>
      <c r="E310" s="68"/>
      <c r="F310" s="118"/>
      <c r="G310" s="68"/>
      <c r="H310" s="68">
        <v>607800</v>
      </c>
      <c r="I310" s="68">
        <v>638200</v>
      </c>
      <c r="J310" s="30">
        <v>670100</v>
      </c>
      <c r="K310" s="31"/>
    </row>
    <row r="311" spans="1:11" ht="15">
      <c r="A311" s="25">
        <f>A310+1</f>
        <v>4</v>
      </c>
      <c r="B311" s="29" t="s">
        <v>10</v>
      </c>
      <c r="C311" s="69">
        <f>SUM(D311:J311)</f>
        <v>0</v>
      </c>
      <c r="D311" s="68"/>
      <c r="E311" s="68"/>
      <c r="F311" s="118"/>
      <c r="G311" s="68"/>
      <c r="H311" s="68"/>
      <c r="I311" s="68"/>
      <c r="J311" s="30"/>
      <c r="K311" s="31"/>
    </row>
    <row r="312" spans="1:11" ht="143.25">
      <c r="A312" s="25"/>
      <c r="B312" s="26" t="s">
        <v>84</v>
      </c>
      <c r="C312" s="70">
        <f>SUM(C313:C316)</f>
        <v>2227474</v>
      </c>
      <c r="D312" s="70">
        <f aca="true" t="shared" si="78" ref="D312:J312">SUM(D313:D316)</f>
        <v>547500</v>
      </c>
      <c r="E312" s="70">
        <f t="shared" si="78"/>
        <v>700000</v>
      </c>
      <c r="F312" s="117">
        <f t="shared" si="78"/>
        <v>0</v>
      </c>
      <c r="G312" s="70">
        <f t="shared" si="78"/>
        <v>979974</v>
      </c>
      <c r="H312" s="70">
        <f t="shared" si="78"/>
        <v>0</v>
      </c>
      <c r="I312" s="70">
        <f t="shared" si="78"/>
        <v>0</v>
      </c>
      <c r="J312" s="70">
        <f t="shared" si="78"/>
        <v>0</v>
      </c>
      <c r="K312" s="31"/>
    </row>
    <row r="313" spans="1:11" ht="15">
      <c r="A313" s="25">
        <v>1</v>
      </c>
      <c r="B313" s="29" t="s">
        <v>7</v>
      </c>
      <c r="C313" s="69">
        <f>SUM(D313:J313)</f>
        <v>0</v>
      </c>
      <c r="D313" s="68"/>
      <c r="E313" s="68"/>
      <c r="F313" s="118"/>
      <c r="G313" s="68"/>
      <c r="H313" s="68"/>
      <c r="I313" s="68"/>
      <c r="J313" s="30"/>
      <c r="K313" s="31"/>
    </row>
    <row r="314" spans="1:11" ht="15">
      <c r="A314" s="25">
        <v>2</v>
      </c>
      <c r="B314" s="29" t="s">
        <v>8</v>
      </c>
      <c r="C314" s="69">
        <f>SUM(D314:J314)</f>
        <v>0</v>
      </c>
      <c r="D314" s="68"/>
      <c r="E314" s="68"/>
      <c r="F314" s="118"/>
      <c r="G314" s="68"/>
      <c r="H314" s="68"/>
      <c r="I314" s="68"/>
      <c r="J314" s="30"/>
      <c r="K314" s="31"/>
    </row>
    <row r="315" spans="1:11" ht="15">
      <c r="A315" s="25">
        <v>3</v>
      </c>
      <c r="B315" s="29" t="s">
        <v>9</v>
      </c>
      <c r="C315" s="69">
        <f>SUM(D315:J315)</f>
        <v>2227474</v>
      </c>
      <c r="D315" s="68">
        <v>547500</v>
      </c>
      <c r="E315" s="68">
        <v>700000</v>
      </c>
      <c r="F315" s="108"/>
      <c r="G315" s="57">
        <v>979974</v>
      </c>
      <c r="H315" s="68"/>
      <c r="I315" s="68"/>
      <c r="J315" s="30"/>
      <c r="K315" s="31"/>
    </row>
    <row r="316" spans="1:11" ht="15">
      <c r="A316" s="25">
        <v>4</v>
      </c>
      <c r="B316" s="29" t="s">
        <v>10</v>
      </c>
      <c r="C316" s="69">
        <f>SUM(D316:J316)</f>
        <v>0</v>
      </c>
      <c r="D316" s="68"/>
      <c r="E316" s="68"/>
      <c r="F316" s="118"/>
      <c r="G316" s="68"/>
      <c r="H316" s="68"/>
      <c r="I316" s="68"/>
      <c r="J316" s="30"/>
      <c r="K316" s="31"/>
    </row>
    <row r="317" spans="1:11" ht="114.75">
      <c r="A317" s="25"/>
      <c r="B317" s="26" t="s">
        <v>97</v>
      </c>
      <c r="C317" s="70">
        <f>SUM(C318:C321)</f>
        <v>1626980</v>
      </c>
      <c r="D317" s="70">
        <f aca="true" t="shared" si="79" ref="D317:J317">SUM(D318:D321)</f>
        <v>0</v>
      </c>
      <c r="E317" s="70">
        <f t="shared" si="79"/>
        <v>300000</v>
      </c>
      <c r="F317" s="117">
        <f t="shared" si="79"/>
        <v>1000000</v>
      </c>
      <c r="G317" s="70">
        <f t="shared" si="79"/>
        <v>326980</v>
      </c>
      <c r="H317" s="70">
        <f t="shared" si="79"/>
        <v>0</v>
      </c>
      <c r="I317" s="70">
        <f t="shared" si="79"/>
        <v>0</v>
      </c>
      <c r="J317" s="70">
        <f t="shared" si="79"/>
        <v>0</v>
      </c>
      <c r="K317" s="31"/>
    </row>
    <row r="318" spans="1:11" ht="15">
      <c r="A318" s="25">
        <v>1</v>
      </c>
      <c r="B318" s="29" t="s">
        <v>7</v>
      </c>
      <c r="C318" s="69">
        <f>SUM(D318:J318)</f>
        <v>0</v>
      </c>
      <c r="D318" s="68"/>
      <c r="E318" s="68"/>
      <c r="F318" s="118"/>
      <c r="G318" s="68"/>
      <c r="H318" s="68"/>
      <c r="I318" s="68"/>
      <c r="J318" s="30"/>
      <c r="K318" s="31"/>
    </row>
    <row r="319" spans="1:11" ht="15">
      <c r="A319" s="25">
        <v>2</v>
      </c>
      <c r="B319" s="29" t="s">
        <v>8</v>
      </c>
      <c r="C319" s="69">
        <f>SUM(D319:J319)</f>
        <v>0</v>
      </c>
      <c r="D319" s="68"/>
      <c r="E319" s="68"/>
      <c r="F319" s="118"/>
      <c r="G319" s="68"/>
      <c r="H319" s="68"/>
      <c r="I319" s="68"/>
      <c r="J319" s="30"/>
      <c r="K319" s="31"/>
    </row>
    <row r="320" spans="1:11" ht="15">
      <c r="A320" s="25">
        <v>3</v>
      </c>
      <c r="B320" s="29" t="s">
        <v>9</v>
      </c>
      <c r="C320" s="69">
        <f>SUM(D320:J320)</f>
        <v>1626980</v>
      </c>
      <c r="D320" s="68"/>
      <c r="E320" s="68">
        <v>300000</v>
      </c>
      <c r="F320" s="108">
        <v>1000000</v>
      </c>
      <c r="G320" s="57">
        <v>326980</v>
      </c>
      <c r="H320" s="68"/>
      <c r="I320" s="68"/>
      <c r="J320" s="30"/>
      <c r="K320" s="31"/>
    </row>
    <row r="321" spans="1:11" ht="15">
      <c r="A321" s="25">
        <v>4</v>
      </c>
      <c r="B321" s="29" t="s">
        <v>10</v>
      </c>
      <c r="C321" s="69">
        <f>SUM(D321:J321)</f>
        <v>0</v>
      </c>
      <c r="D321" s="68"/>
      <c r="E321" s="68"/>
      <c r="F321" s="118"/>
      <c r="G321" s="68"/>
      <c r="H321" s="68"/>
      <c r="I321" s="68"/>
      <c r="J321" s="30"/>
      <c r="K321" s="31"/>
    </row>
    <row r="322" spans="1:11" ht="84" customHeight="1">
      <c r="A322" s="1"/>
      <c r="B322" s="2"/>
      <c r="C322" s="3"/>
      <c r="D322" s="4"/>
      <c r="E322" s="4"/>
      <c r="F322" s="100"/>
      <c r="G322" s="3"/>
      <c r="H322" s="3"/>
      <c r="I322" s="131" t="s">
        <v>123</v>
      </c>
      <c r="J322" s="142" t="s">
        <v>28</v>
      </c>
      <c r="K322" s="142"/>
    </row>
    <row r="323" spans="1:11" ht="37.5" customHeight="1">
      <c r="A323" s="143" t="s">
        <v>29</v>
      </c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</row>
    <row r="324" spans="1:11" ht="15">
      <c r="A324" s="1"/>
      <c r="B324" s="2"/>
      <c r="C324" s="3"/>
      <c r="D324" s="3"/>
      <c r="E324" s="3"/>
      <c r="F324" s="99"/>
      <c r="G324" s="3"/>
      <c r="H324" s="3"/>
      <c r="I324" s="3"/>
      <c r="J324" s="3"/>
      <c r="K324" s="5"/>
    </row>
    <row r="325" spans="1:11" ht="15">
      <c r="A325" s="1"/>
      <c r="B325" s="2"/>
      <c r="C325" s="3"/>
      <c r="D325" s="3"/>
      <c r="E325" s="3"/>
      <c r="F325" s="99"/>
      <c r="G325" s="3"/>
      <c r="H325" s="3"/>
      <c r="I325" s="3"/>
      <c r="J325" s="3"/>
      <c r="K325" s="5"/>
    </row>
    <row r="326" spans="1:11" ht="15">
      <c r="A326" s="145" t="s">
        <v>1</v>
      </c>
      <c r="B326" s="147" t="s">
        <v>2</v>
      </c>
      <c r="C326" s="148" t="s">
        <v>90</v>
      </c>
      <c r="D326" s="149"/>
      <c r="E326" s="149"/>
      <c r="F326" s="149"/>
      <c r="G326" s="149"/>
      <c r="H326" s="149"/>
      <c r="I326" s="149"/>
      <c r="J326" s="149"/>
      <c r="K326" s="147" t="s">
        <v>3</v>
      </c>
    </row>
    <row r="327" spans="1:11" ht="93.75" customHeight="1">
      <c r="A327" s="146"/>
      <c r="B327" s="147"/>
      <c r="C327" s="21" t="s">
        <v>4</v>
      </c>
      <c r="D327" s="22">
        <v>2014</v>
      </c>
      <c r="E327" s="22">
        <v>2015</v>
      </c>
      <c r="F327" s="106">
        <v>2016</v>
      </c>
      <c r="G327" s="22">
        <v>2017</v>
      </c>
      <c r="H327" s="22">
        <v>2018</v>
      </c>
      <c r="I327" s="22">
        <v>2019</v>
      </c>
      <c r="J327" s="22">
        <v>2020</v>
      </c>
      <c r="K327" s="147"/>
    </row>
    <row r="328" spans="1:11" ht="15">
      <c r="A328" s="23">
        <v>1</v>
      </c>
      <c r="B328" s="24" t="s">
        <v>5</v>
      </c>
      <c r="C328" s="21">
        <v>3</v>
      </c>
      <c r="D328" s="22">
        <v>4</v>
      </c>
      <c r="E328" s="22">
        <v>5</v>
      </c>
      <c r="F328" s="106">
        <v>6</v>
      </c>
      <c r="G328" s="22">
        <v>7</v>
      </c>
      <c r="H328" s="22">
        <v>8</v>
      </c>
      <c r="I328" s="22">
        <v>9</v>
      </c>
      <c r="J328" s="22">
        <v>10</v>
      </c>
      <c r="K328" s="22">
        <v>11</v>
      </c>
    </row>
    <row r="329" spans="1:11" ht="57.75">
      <c r="A329" s="25"/>
      <c r="B329" s="26" t="s">
        <v>12</v>
      </c>
      <c r="C329" s="27">
        <f>SUM(C330:C333)</f>
        <v>78931094</v>
      </c>
      <c r="D329" s="27">
        <f aca="true" t="shared" si="80" ref="D329:J329">SUM(D330:D333)</f>
        <v>10248964</v>
      </c>
      <c r="E329" s="27">
        <f t="shared" si="80"/>
        <v>10494892</v>
      </c>
      <c r="F329" s="119">
        <f t="shared" si="80"/>
        <v>9303233</v>
      </c>
      <c r="G329" s="27">
        <f t="shared" si="80"/>
        <v>9922005</v>
      </c>
      <c r="H329" s="27">
        <f t="shared" si="80"/>
        <v>12388900</v>
      </c>
      <c r="I329" s="27">
        <f t="shared" si="80"/>
        <v>12978300</v>
      </c>
      <c r="J329" s="27">
        <f t="shared" si="80"/>
        <v>13594800</v>
      </c>
      <c r="K329" s="28"/>
    </row>
    <row r="330" spans="1:11" ht="15">
      <c r="A330" s="25">
        <f>A329+1</f>
        <v>1</v>
      </c>
      <c r="B330" s="29" t="s">
        <v>7</v>
      </c>
      <c r="C330" s="40">
        <f>SUM(D330:J330)</f>
        <v>0</v>
      </c>
      <c r="D330" s="40">
        <f>D338</f>
        <v>0</v>
      </c>
      <c r="E330" s="40">
        <f aca="true" t="shared" si="81" ref="E330:J330">E338</f>
        <v>0</v>
      </c>
      <c r="F330" s="120">
        <f t="shared" si="81"/>
        <v>0</v>
      </c>
      <c r="G330" s="40">
        <f t="shared" si="81"/>
        <v>0</v>
      </c>
      <c r="H330" s="40">
        <f t="shared" si="81"/>
        <v>0</v>
      </c>
      <c r="I330" s="40">
        <f t="shared" si="81"/>
        <v>0</v>
      </c>
      <c r="J330" s="40">
        <f t="shared" si="81"/>
        <v>0</v>
      </c>
      <c r="K330" s="31"/>
    </row>
    <row r="331" spans="1:11" ht="15">
      <c r="A331" s="25">
        <f>A330+1</f>
        <v>2</v>
      </c>
      <c r="B331" s="29" t="s">
        <v>8</v>
      </c>
      <c r="C331" s="40">
        <f>SUM(D331:J331)</f>
        <v>0</v>
      </c>
      <c r="D331" s="40">
        <f aca="true" t="shared" si="82" ref="D331:J333">D339</f>
        <v>0</v>
      </c>
      <c r="E331" s="40">
        <f t="shared" si="82"/>
        <v>0</v>
      </c>
      <c r="F331" s="120">
        <f t="shared" si="82"/>
        <v>0</v>
      </c>
      <c r="G331" s="40">
        <f t="shared" si="82"/>
        <v>0</v>
      </c>
      <c r="H331" s="40">
        <f t="shared" si="82"/>
        <v>0</v>
      </c>
      <c r="I331" s="40">
        <f t="shared" si="82"/>
        <v>0</v>
      </c>
      <c r="J331" s="40">
        <f t="shared" si="82"/>
        <v>0</v>
      </c>
      <c r="K331" s="31"/>
    </row>
    <row r="332" spans="1:11" ht="15">
      <c r="A332" s="25">
        <f>A331+1</f>
        <v>3</v>
      </c>
      <c r="B332" s="29" t="s">
        <v>9</v>
      </c>
      <c r="C332" s="40">
        <f>SUM(D332:J332)</f>
        <v>78931094</v>
      </c>
      <c r="D332" s="40">
        <f t="shared" si="82"/>
        <v>10248964</v>
      </c>
      <c r="E332" s="40">
        <f t="shared" si="82"/>
        <v>10494892</v>
      </c>
      <c r="F332" s="120">
        <f t="shared" si="82"/>
        <v>9303233</v>
      </c>
      <c r="G332" s="40">
        <f t="shared" si="82"/>
        <v>9922005</v>
      </c>
      <c r="H332" s="40">
        <f t="shared" si="82"/>
        <v>12388900</v>
      </c>
      <c r="I332" s="40">
        <f t="shared" si="82"/>
        <v>12978300</v>
      </c>
      <c r="J332" s="40">
        <f t="shared" si="82"/>
        <v>13594800</v>
      </c>
      <c r="K332" s="31"/>
    </row>
    <row r="333" spans="1:11" ht="15">
      <c r="A333" s="25">
        <f>A332+1</f>
        <v>4</v>
      </c>
      <c r="B333" s="29" t="s">
        <v>10</v>
      </c>
      <c r="C333" s="40">
        <f>SUM(D333:J333)</f>
        <v>0</v>
      </c>
      <c r="D333" s="40">
        <f t="shared" si="82"/>
        <v>0</v>
      </c>
      <c r="E333" s="40">
        <f t="shared" si="82"/>
        <v>0</v>
      </c>
      <c r="F333" s="120">
        <f t="shared" si="82"/>
        <v>0</v>
      </c>
      <c r="G333" s="40">
        <f t="shared" si="82"/>
        <v>0</v>
      </c>
      <c r="H333" s="40">
        <f t="shared" si="82"/>
        <v>0</v>
      </c>
      <c r="I333" s="40">
        <f t="shared" si="82"/>
        <v>0</v>
      </c>
      <c r="J333" s="40">
        <f t="shared" si="82"/>
        <v>0</v>
      </c>
      <c r="K333" s="31"/>
    </row>
    <row r="334" spans="1:11" ht="15">
      <c r="A334" s="25"/>
      <c r="B334" s="32"/>
      <c r="C334" s="30"/>
      <c r="D334" s="30"/>
      <c r="E334" s="30"/>
      <c r="F334" s="110"/>
      <c r="G334" s="30"/>
      <c r="H334" s="30"/>
      <c r="I334" s="30"/>
      <c r="J334" s="30"/>
      <c r="K334" s="31"/>
    </row>
    <row r="335" spans="1:11" ht="18.75">
      <c r="A335" s="25"/>
      <c r="B335" s="138"/>
      <c r="C335" s="139"/>
      <c r="D335" s="139"/>
      <c r="E335" s="139"/>
      <c r="F335" s="139"/>
      <c r="G335" s="139"/>
      <c r="H335" s="139"/>
      <c r="I335" s="139"/>
      <c r="J335" s="139"/>
      <c r="K335" s="140"/>
    </row>
    <row r="336" spans="1:11" ht="15">
      <c r="A336" s="25"/>
      <c r="B336" s="141" t="s">
        <v>13</v>
      </c>
      <c r="C336" s="141"/>
      <c r="D336" s="141"/>
      <c r="E336" s="141"/>
      <c r="F336" s="141"/>
      <c r="G336" s="141"/>
      <c r="H336" s="141"/>
      <c r="I336" s="141"/>
      <c r="J336" s="141"/>
      <c r="K336" s="141"/>
    </row>
    <row r="337" spans="1:11" ht="29.25">
      <c r="A337" s="25"/>
      <c r="B337" s="26" t="s">
        <v>14</v>
      </c>
      <c r="C337" s="62">
        <f>SUM(C338:C341)</f>
        <v>78931094</v>
      </c>
      <c r="D337" s="62">
        <f aca="true" t="shared" si="83" ref="D337:J337">SUM(D338:D341)</f>
        <v>10248964</v>
      </c>
      <c r="E337" s="62">
        <f t="shared" si="83"/>
        <v>10494892</v>
      </c>
      <c r="F337" s="111">
        <f t="shared" si="83"/>
        <v>9303233</v>
      </c>
      <c r="G337" s="62">
        <f t="shared" si="83"/>
        <v>9922005</v>
      </c>
      <c r="H337" s="62">
        <f t="shared" si="83"/>
        <v>12388900</v>
      </c>
      <c r="I337" s="62">
        <f t="shared" si="83"/>
        <v>12978300</v>
      </c>
      <c r="J337" s="62">
        <f t="shared" si="83"/>
        <v>13594800</v>
      </c>
      <c r="K337" s="41"/>
    </row>
    <row r="338" spans="1:11" ht="15">
      <c r="A338" s="25">
        <f>A337+1</f>
        <v>1</v>
      </c>
      <c r="B338" s="29" t="s">
        <v>7</v>
      </c>
      <c r="C338" s="64">
        <f>SUM(D338:J338)</f>
        <v>0</v>
      </c>
      <c r="D338" s="64">
        <f>D343+D348+D353+D358+D363</f>
        <v>0</v>
      </c>
      <c r="E338" s="64">
        <f aca="true" t="shared" si="84" ref="E338:J338">E343+E348+E353+E358+E363</f>
        <v>0</v>
      </c>
      <c r="F338" s="112">
        <f t="shared" si="84"/>
        <v>0</v>
      </c>
      <c r="G338" s="64">
        <f t="shared" si="84"/>
        <v>0</v>
      </c>
      <c r="H338" s="64">
        <f t="shared" si="84"/>
        <v>0</v>
      </c>
      <c r="I338" s="64">
        <f t="shared" si="84"/>
        <v>0</v>
      </c>
      <c r="J338" s="64">
        <f t="shared" si="84"/>
        <v>0</v>
      </c>
      <c r="K338" s="31"/>
    </row>
    <row r="339" spans="1:11" ht="15">
      <c r="A339" s="25">
        <f>A338+1</f>
        <v>2</v>
      </c>
      <c r="B339" s="29" t="s">
        <v>8</v>
      </c>
      <c r="C339" s="64">
        <f>SUM(D339:J339)</f>
        <v>0</v>
      </c>
      <c r="D339" s="64">
        <f aca="true" t="shared" si="85" ref="D339:J341">D344+D349+D354+D359+D364</f>
        <v>0</v>
      </c>
      <c r="E339" s="64">
        <f t="shared" si="85"/>
        <v>0</v>
      </c>
      <c r="F339" s="112">
        <f t="shared" si="85"/>
        <v>0</v>
      </c>
      <c r="G339" s="64">
        <f t="shared" si="85"/>
        <v>0</v>
      </c>
      <c r="H339" s="64">
        <f t="shared" si="85"/>
        <v>0</v>
      </c>
      <c r="I339" s="64">
        <f t="shared" si="85"/>
        <v>0</v>
      </c>
      <c r="J339" s="64">
        <f t="shared" si="85"/>
        <v>0</v>
      </c>
      <c r="K339" s="31"/>
    </row>
    <row r="340" spans="1:11" ht="15">
      <c r="A340" s="25">
        <f>A339+1</f>
        <v>3</v>
      </c>
      <c r="B340" s="29" t="s">
        <v>9</v>
      </c>
      <c r="C340" s="64">
        <f>SUM(D340:J340)</f>
        <v>78931094</v>
      </c>
      <c r="D340" s="64">
        <f t="shared" si="85"/>
        <v>10248964</v>
      </c>
      <c r="E340" s="64">
        <f t="shared" si="85"/>
        <v>10494892</v>
      </c>
      <c r="F340" s="112">
        <f t="shared" si="85"/>
        <v>9303233</v>
      </c>
      <c r="G340" s="64">
        <f t="shared" si="85"/>
        <v>9922005</v>
      </c>
      <c r="H340" s="64">
        <f t="shared" si="85"/>
        <v>12388900</v>
      </c>
      <c r="I340" s="64">
        <f t="shared" si="85"/>
        <v>12978300</v>
      </c>
      <c r="J340" s="64">
        <f t="shared" si="85"/>
        <v>13594800</v>
      </c>
      <c r="K340" s="31"/>
    </row>
    <row r="341" spans="1:11" ht="15">
      <c r="A341" s="25">
        <f>A340+1</f>
        <v>4</v>
      </c>
      <c r="B341" s="29" t="s">
        <v>10</v>
      </c>
      <c r="C341" s="64">
        <f>SUM(D341:J341)</f>
        <v>0</v>
      </c>
      <c r="D341" s="64">
        <f t="shared" si="85"/>
        <v>0</v>
      </c>
      <c r="E341" s="64">
        <f t="shared" si="85"/>
        <v>0</v>
      </c>
      <c r="F341" s="112">
        <f t="shared" si="85"/>
        <v>0</v>
      </c>
      <c r="G341" s="64">
        <f t="shared" si="85"/>
        <v>0</v>
      </c>
      <c r="H341" s="64">
        <f t="shared" si="85"/>
        <v>0</v>
      </c>
      <c r="I341" s="64">
        <f t="shared" si="85"/>
        <v>0</v>
      </c>
      <c r="J341" s="64">
        <f t="shared" si="85"/>
        <v>0</v>
      </c>
      <c r="K341" s="31"/>
    </row>
    <row r="342" spans="1:11" ht="59.25" customHeight="1">
      <c r="A342" s="25"/>
      <c r="B342" s="85" t="s">
        <v>59</v>
      </c>
      <c r="C342" s="63">
        <f>SUM(C343:C346)</f>
        <v>63194991.9</v>
      </c>
      <c r="D342" s="63">
        <f aca="true" t="shared" si="86" ref="D342:J342">SUM(D343:D346)</f>
        <v>7576000</v>
      </c>
      <c r="E342" s="63">
        <f t="shared" si="86"/>
        <v>7732253.9</v>
      </c>
      <c r="F342" s="114">
        <f t="shared" si="86"/>
        <v>9043233</v>
      </c>
      <c r="G342" s="63">
        <f t="shared" si="86"/>
        <v>7897005</v>
      </c>
      <c r="H342" s="63">
        <f t="shared" si="86"/>
        <v>9816500</v>
      </c>
      <c r="I342" s="63">
        <f t="shared" si="86"/>
        <v>10307300</v>
      </c>
      <c r="J342" s="63">
        <f t="shared" si="86"/>
        <v>10822700</v>
      </c>
      <c r="K342" s="36" t="s">
        <v>30</v>
      </c>
    </row>
    <row r="343" spans="1:11" ht="15">
      <c r="A343" s="25">
        <v>1</v>
      </c>
      <c r="B343" s="29" t="s">
        <v>7</v>
      </c>
      <c r="C343" s="57">
        <f>SUM(D343:J343)</f>
        <v>0</v>
      </c>
      <c r="D343" s="57"/>
      <c r="E343" s="57"/>
      <c r="F343" s="108"/>
      <c r="G343" s="57"/>
      <c r="H343" s="57"/>
      <c r="I343" s="57"/>
      <c r="J343" s="57"/>
      <c r="K343" s="31"/>
    </row>
    <row r="344" spans="1:11" ht="15">
      <c r="A344" s="25">
        <v>2</v>
      </c>
      <c r="B344" s="29" t="s">
        <v>8</v>
      </c>
      <c r="C344" s="57">
        <f>SUM(D344:J344)</f>
        <v>0</v>
      </c>
      <c r="D344" s="57"/>
      <c r="E344" s="57"/>
      <c r="F344" s="108"/>
      <c r="G344" s="57"/>
      <c r="H344" s="57"/>
      <c r="I344" s="57"/>
      <c r="J344" s="57"/>
      <c r="K344" s="37"/>
    </row>
    <row r="345" spans="1:11" ht="15">
      <c r="A345" s="25">
        <v>3</v>
      </c>
      <c r="B345" s="29" t="s">
        <v>9</v>
      </c>
      <c r="C345" s="57">
        <f>SUM(D345:J345)</f>
        <v>63194991.9</v>
      </c>
      <c r="D345" s="57">
        <v>7576000</v>
      </c>
      <c r="E345" s="57">
        <v>7732253.9</v>
      </c>
      <c r="F345" s="108">
        <v>9043233</v>
      </c>
      <c r="G345" s="57">
        <v>7897005</v>
      </c>
      <c r="H345" s="57">
        <v>9816500</v>
      </c>
      <c r="I345" s="57">
        <v>10307300</v>
      </c>
      <c r="J345" s="57">
        <v>10822700</v>
      </c>
      <c r="K345" s="31"/>
    </row>
    <row r="346" spans="1:11" ht="15">
      <c r="A346" s="25">
        <v>4</v>
      </c>
      <c r="B346" s="29" t="s">
        <v>10</v>
      </c>
      <c r="C346" s="57">
        <f>SUM(D346:J346)</f>
        <v>0</v>
      </c>
      <c r="D346" s="57"/>
      <c r="E346" s="57"/>
      <c r="F346" s="108"/>
      <c r="G346" s="57"/>
      <c r="H346" s="57"/>
      <c r="I346" s="57"/>
      <c r="J346" s="57"/>
      <c r="K346" s="31"/>
    </row>
    <row r="347" spans="1:11" ht="85.5" customHeight="1">
      <c r="A347" s="25"/>
      <c r="B347" s="85" t="s">
        <v>60</v>
      </c>
      <c r="C347" s="63">
        <f>SUM(C348:C351)</f>
        <v>4265000</v>
      </c>
      <c r="D347" s="63">
        <f aca="true" t="shared" si="87" ref="D347:J347">SUM(D348:D351)</f>
        <v>1100000</v>
      </c>
      <c r="E347" s="63">
        <f t="shared" si="87"/>
        <v>99500</v>
      </c>
      <c r="F347" s="114">
        <f t="shared" si="87"/>
        <v>0</v>
      </c>
      <c r="G347" s="63">
        <f t="shared" si="87"/>
        <v>0</v>
      </c>
      <c r="H347" s="63">
        <f t="shared" si="87"/>
        <v>972400</v>
      </c>
      <c r="I347" s="63">
        <f t="shared" si="87"/>
        <v>1021000</v>
      </c>
      <c r="J347" s="63">
        <f t="shared" si="87"/>
        <v>1072100</v>
      </c>
      <c r="K347" s="36" t="s">
        <v>30</v>
      </c>
    </row>
    <row r="348" spans="1:11" ht="15">
      <c r="A348" s="25">
        <f>A347+1</f>
        <v>1</v>
      </c>
      <c r="B348" s="29" t="s">
        <v>7</v>
      </c>
      <c r="C348" s="57">
        <f>SUM(D348:J348)</f>
        <v>0</v>
      </c>
      <c r="D348" s="57"/>
      <c r="E348" s="57"/>
      <c r="F348" s="108"/>
      <c r="G348" s="57"/>
      <c r="H348" s="57"/>
      <c r="I348" s="57"/>
      <c r="J348" s="57"/>
      <c r="K348" s="31"/>
    </row>
    <row r="349" spans="1:11" ht="15">
      <c r="A349" s="25">
        <f>A348+1</f>
        <v>2</v>
      </c>
      <c r="B349" s="29" t="s">
        <v>8</v>
      </c>
      <c r="C349" s="57">
        <f>SUM(D349:J349)</f>
        <v>0</v>
      </c>
      <c r="D349" s="57"/>
      <c r="E349" s="57"/>
      <c r="F349" s="108"/>
      <c r="G349" s="57"/>
      <c r="H349" s="57"/>
      <c r="I349" s="57"/>
      <c r="J349" s="57"/>
      <c r="K349" s="31"/>
    </row>
    <row r="350" spans="1:11" ht="15">
      <c r="A350" s="25">
        <v>3</v>
      </c>
      <c r="B350" s="29" t="s">
        <v>9</v>
      </c>
      <c r="C350" s="57">
        <f>SUM(D350:J350)</f>
        <v>4265000</v>
      </c>
      <c r="D350" s="57">
        <v>1100000</v>
      </c>
      <c r="E350" s="57">
        <v>99500</v>
      </c>
      <c r="F350" s="108"/>
      <c r="G350" s="57"/>
      <c r="H350" s="57">
        <v>972400</v>
      </c>
      <c r="I350" s="57">
        <v>1021000</v>
      </c>
      <c r="J350" s="57">
        <v>1072100</v>
      </c>
      <c r="K350" s="31"/>
    </row>
    <row r="351" spans="1:11" ht="15">
      <c r="A351" s="25">
        <v>4</v>
      </c>
      <c r="B351" s="29" t="s">
        <v>10</v>
      </c>
      <c r="C351" s="57">
        <f>SUM(D351:J351)</f>
        <v>0</v>
      </c>
      <c r="D351" s="57"/>
      <c r="E351" s="57"/>
      <c r="F351" s="108"/>
      <c r="G351" s="57"/>
      <c r="H351" s="57"/>
      <c r="I351" s="57"/>
      <c r="J351" s="57"/>
      <c r="K351" s="39"/>
    </row>
    <row r="352" spans="1:11" ht="79.5" customHeight="1">
      <c r="A352" s="25"/>
      <c r="B352" s="85" t="s">
        <v>61</v>
      </c>
      <c r="C352" s="63">
        <f>SUM(C353:C356)</f>
        <v>9275000</v>
      </c>
      <c r="D352" s="63">
        <f aca="true" t="shared" si="88" ref="D352:J352">SUM(D353:D356)</f>
        <v>1400000</v>
      </c>
      <c r="E352" s="63">
        <f t="shared" si="88"/>
        <v>1400000</v>
      </c>
      <c r="F352" s="114">
        <f t="shared" si="88"/>
        <v>0</v>
      </c>
      <c r="G352" s="63">
        <f t="shared" si="88"/>
        <v>1525000</v>
      </c>
      <c r="H352" s="63">
        <f t="shared" si="88"/>
        <v>1600000</v>
      </c>
      <c r="I352" s="63">
        <f t="shared" si="88"/>
        <v>1650000</v>
      </c>
      <c r="J352" s="63">
        <f t="shared" si="88"/>
        <v>1700000</v>
      </c>
      <c r="K352" s="36" t="s">
        <v>30</v>
      </c>
    </row>
    <row r="353" spans="1:11" ht="15">
      <c r="A353" s="25">
        <f>A352+1</f>
        <v>1</v>
      </c>
      <c r="B353" s="29" t="s">
        <v>7</v>
      </c>
      <c r="C353" s="57">
        <f>SUM(D353:J353)</f>
        <v>0</v>
      </c>
      <c r="D353" s="57"/>
      <c r="E353" s="57"/>
      <c r="F353" s="108"/>
      <c r="G353" s="57"/>
      <c r="H353" s="57"/>
      <c r="I353" s="57"/>
      <c r="J353" s="57"/>
      <c r="K353" s="31"/>
    </row>
    <row r="354" spans="1:11" ht="15">
      <c r="A354" s="25">
        <f>A353+1</f>
        <v>2</v>
      </c>
      <c r="B354" s="29" t="s">
        <v>8</v>
      </c>
      <c r="C354" s="57">
        <f>SUM(D354:J354)</f>
        <v>0</v>
      </c>
      <c r="D354" s="57"/>
      <c r="E354" s="57"/>
      <c r="F354" s="108"/>
      <c r="G354" s="57"/>
      <c r="H354" s="57"/>
      <c r="I354" s="57"/>
      <c r="J354" s="57"/>
      <c r="K354" s="31"/>
    </row>
    <row r="355" spans="1:11" ht="15">
      <c r="A355" s="25">
        <v>3</v>
      </c>
      <c r="B355" s="29" t="s">
        <v>9</v>
      </c>
      <c r="C355" s="57">
        <f>SUM(D355:J355)</f>
        <v>9275000</v>
      </c>
      <c r="D355" s="57">
        <v>1400000</v>
      </c>
      <c r="E355" s="57">
        <v>1400000</v>
      </c>
      <c r="F355" s="108"/>
      <c r="G355" s="57">
        <v>1525000</v>
      </c>
      <c r="H355" s="57">
        <v>1600000</v>
      </c>
      <c r="I355" s="57">
        <v>1650000</v>
      </c>
      <c r="J355" s="57">
        <v>1700000</v>
      </c>
      <c r="K355" s="31"/>
    </row>
    <row r="356" spans="1:11" ht="15">
      <c r="A356" s="25">
        <v>4</v>
      </c>
      <c r="B356" s="29" t="s">
        <v>10</v>
      </c>
      <c r="C356" s="57">
        <f>SUM(D356:J356)</f>
        <v>0</v>
      </c>
      <c r="D356" s="57"/>
      <c r="E356" s="57"/>
      <c r="F356" s="108"/>
      <c r="G356" s="57"/>
      <c r="H356" s="57"/>
      <c r="I356" s="57"/>
      <c r="J356" s="57"/>
      <c r="K356" s="39"/>
    </row>
    <row r="357" spans="1:11" ht="43.5">
      <c r="A357" s="25"/>
      <c r="B357" s="26" t="s">
        <v>86</v>
      </c>
      <c r="C357" s="63">
        <f>SUM(C358:C361)</f>
        <v>172964</v>
      </c>
      <c r="D357" s="63">
        <f aca="true" t="shared" si="89" ref="D357:J357">SUM(D358:D361)</f>
        <v>172964</v>
      </c>
      <c r="E357" s="63">
        <f t="shared" si="89"/>
        <v>0</v>
      </c>
      <c r="F357" s="114">
        <f t="shared" si="89"/>
        <v>0</v>
      </c>
      <c r="G357" s="63">
        <f t="shared" si="89"/>
        <v>0</v>
      </c>
      <c r="H357" s="63">
        <f t="shared" si="89"/>
        <v>0</v>
      </c>
      <c r="I357" s="63">
        <f t="shared" si="89"/>
        <v>0</v>
      </c>
      <c r="J357" s="63">
        <f t="shared" si="89"/>
        <v>0</v>
      </c>
      <c r="K357" s="39"/>
    </row>
    <row r="358" spans="1:11" ht="15">
      <c r="A358" s="25">
        <v>1</v>
      </c>
      <c r="B358" s="29" t="s">
        <v>7</v>
      </c>
      <c r="C358" s="57">
        <f>SUM(D358:J358)</f>
        <v>0</v>
      </c>
      <c r="D358" s="57"/>
      <c r="E358" s="57"/>
      <c r="F358" s="108"/>
      <c r="G358" s="57"/>
      <c r="H358" s="57"/>
      <c r="I358" s="57"/>
      <c r="J358" s="57"/>
      <c r="K358" s="39"/>
    </row>
    <row r="359" spans="1:11" ht="15">
      <c r="A359" s="25">
        <v>2</v>
      </c>
      <c r="B359" s="29" t="s">
        <v>8</v>
      </c>
      <c r="C359" s="57">
        <f>SUM(D359:J359)</f>
        <v>0</v>
      </c>
      <c r="D359" s="57"/>
      <c r="E359" s="57"/>
      <c r="F359" s="108"/>
      <c r="G359" s="57"/>
      <c r="H359" s="57"/>
      <c r="I359" s="57"/>
      <c r="J359" s="57"/>
      <c r="K359" s="39"/>
    </row>
    <row r="360" spans="1:11" ht="15">
      <c r="A360" s="25">
        <v>3</v>
      </c>
      <c r="B360" s="29" t="s">
        <v>9</v>
      </c>
      <c r="C360" s="57">
        <f>SUM(D360:J360)</f>
        <v>172964</v>
      </c>
      <c r="D360" s="57">
        <v>172964</v>
      </c>
      <c r="E360" s="57"/>
      <c r="F360" s="108"/>
      <c r="G360" s="57"/>
      <c r="H360" s="57"/>
      <c r="I360" s="57"/>
      <c r="J360" s="57"/>
      <c r="K360" s="39"/>
    </row>
    <row r="361" spans="1:11" ht="15">
      <c r="A361" s="25">
        <v>4</v>
      </c>
      <c r="B361" s="29" t="s">
        <v>10</v>
      </c>
      <c r="C361" s="57">
        <f>SUM(D361:J361)</f>
        <v>0</v>
      </c>
      <c r="D361" s="57"/>
      <c r="E361" s="94"/>
      <c r="F361" s="113"/>
      <c r="G361" s="88"/>
      <c r="H361" s="65"/>
      <c r="I361" s="65"/>
      <c r="J361" s="65"/>
      <c r="K361" s="51"/>
    </row>
    <row r="362" spans="1:11" ht="129">
      <c r="A362" s="25"/>
      <c r="B362" s="26" t="s">
        <v>94</v>
      </c>
      <c r="C362" s="64">
        <f>SUM(C363:C366)</f>
        <v>2023138.1</v>
      </c>
      <c r="D362" s="64">
        <f aca="true" t="shared" si="90" ref="D362:J362">SUM(D363:D366)</f>
        <v>0</v>
      </c>
      <c r="E362" s="64">
        <f t="shared" si="90"/>
        <v>1263138.1</v>
      </c>
      <c r="F362" s="112">
        <f t="shared" si="90"/>
        <v>260000</v>
      </c>
      <c r="G362" s="64">
        <f t="shared" si="90"/>
        <v>500000</v>
      </c>
      <c r="H362" s="64">
        <f t="shared" si="90"/>
        <v>0</v>
      </c>
      <c r="I362" s="64">
        <f t="shared" si="90"/>
        <v>0</v>
      </c>
      <c r="J362" s="64">
        <f t="shared" si="90"/>
        <v>0</v>
      </c>
      <c r="K362" s="51"/>
    </row>
    <row r="363" spans="1:11" ht="15">
      <c r="A363" s="25">
        <v>1</v>
      </c>
      <c r="B363" s="29" t="s">
        <v>7</v>
      </c>
      <c r="C363" s="57">
        <f>SUM(D363:J363)</f>
        <v>0</v>
      </c>
      <c r="D363" s="57"/>
      <c r="E363" s="95"/>
      <c r="F363" s="115"/>
      <c r="G363" s="80"/>
      <c r="H363" s="65"/>
      <c r="I363" s="65"/>
      <c r="J363" s="65"/>
      <c r="K363" s="51"/>
    </row>
    <row r="364" spans="1:11" ht="15">
      <c r="A364" s="25">
        <v>2</v>
      </c>
      <c r="B364" s="29" t="s">
        <v>8</v>
      </c>
      <c r="C364" s="57">
        <f>SUM(D364:J364)</f>
        <v>0</v>
      </c>
      <c r="D364" s="57"/>
      <c r="E364" s="95"/>
      <c r="F364" s="115"/>
      <c r="G364" s="80"/>
      <c r="H364" s="65"/>
      <c r="I364" s="65"/>
      <c r="J364" s="65"/>
      <c r="K364" s="51"/>
    </row>
    <row r="365" spans="1:11" ht="15">
      <c r="A365" s="25">
        <v>3</v>
      </c>
      <c r="B365" s="29" t="s">
        <v>9</v>
      </c>
      <c r="C365" s="57">
        <f>SUM(D365:J365)</f>
        <v>2023138.1</v>
      </c>
      <c r="D365" s="57"/>
      <c r="E365" s="95">
        <v>1263138.1</v>
      </c>
      <c r="F365" s="115">
        <v>260000</v>
      </c>
      <c r="G365" s="80">
        <v>500000</v>
      </c>
      <c r="H365" s="65"/>
      <c r="I365" s="65"/>
      <c r="J365" s="65"/>
      <c r="K365" s="51"/>
    </row>
    <row r="366" spans="1:11" ht="15">
      <c r="A366" s="25">
        <v>4</v>
      </c>
      <c r="B366" s="29" t="s">
        <v>10</v>
      </c>
      <c r="C366" s="57">
        <f>SUM(D366:J366)</f>
        <v>0</v>
      </c>
      <c r="D366" s="51"/>
      <c r="E366" s="96"/>
      <c r="F366" s="121"/>
      <c r="G366" s="89"/>
      <c r="H366" s="51"/>
      <c r="I366" s="51"/>
      <c r="J366" s="51"/>
      <c r="K366" s="51"/>
    </row>
    <row r="367" spans="1:11" ht="92.25" customHeight="1">
      <c r="A367" s="1"/>
      <c r="B367" s="2"/>
      <c r="C367" s="3"/>
      <c r="D367" s="4"/>
      <c r="E367" s="4"/>
      <c r="F367" s="100"/>
      <c r="G367" s="3"/>
      <c r="H367" s="3"/>
      <c r="I367" s="131" t="s">
        <v>123</v>
      </c>
      <c r="J367" s="142" t="s">
        <v>31</v>
      </c>
      <c r="K367" s="142"/>
    </row>
    <row r="368" spans="1:11" ht="39.75" customHeight="1">
      <c r="A368" s="143" t="s">
        <v>32</v>
      </c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</row>
    <row r="369" spans="1:11" ht="15">
      <c r="A369" s="1"/>
      <c r="B369" s="2"/>
      <c r="C369" s="3"/>
      <c r="D369" s="3"/>
      <c r="E369" s="3"/>
      <c r="F369" s="99"/>
      <c r="G369" s="3"/>
      <c r="H369" s="3"/>
      <c r="I369" s="3"/>
      <c r="J369" s="3"/>
      <c r="K369" s="5"/>
    </row>
    <row r="370" spans="1:11" ht="15">
      <c r="A370" s="1"/>
      <c r="B370" s="2"/>
      <c r="C370" s="3"/>
      <c r="D370" s="3"/>
      <c r="E370" s="3"/>
      <c r="F370" s="99"/>
      <c r="G370" s="3"/>
      <c r="H370" s="3"/>
      <c r="I370" s="3"/>
      <c r="J370" s="3"/>
      <c r="K370" s="5"/>
    </row>
    <row r="371" spans="1:11" ht="15">
      <c r="A371" s="145" t="s">
        <v>1</v>
      </c>
      <c r="B371" s="147" t="s">
        <v>2</v>
      </c>
      <c r="C371" s="148" t="s">
        <v>90</v>
      </c>
      <c r="D371" s="149"/>
      <c r="E371" s="149"/>
      <c r="F371" s="149"/>
      <c r="G371" s="149"/>
      <c r="H371" s="149"/>
      <c r="I371" s="149"/>
      <c r="J371" s="149"/>
      <c r="K371" s="147" t="s">
        <v>3</v>
      </c>
    </row>
    <row r="372" spans="1:11" ht="91.5" customHeight="1">
      <c r="A372" s="146"/>
      <c r="B372" s="147"/>
      <c r="C372" s="21" t="s">
        <v>4</v>
      </c>
      <c r="D372" s="22">
        <v>2014</v>
      </c>
      <c r="E372" s="22">
        <v>2015</v>
      </c>
      <c r="F372" s="106">
        <v>2016</v>
      </c>
      <c r="G372" s="22">
        <v>2017</v>
      </c>
      <c r="H372" s="22">
        <v>2018</v>
      </c>
      <c r="I372" s="22">
        <v>2019</v>
      </c>
      <c r="J372" s="22">
        <v>2020</v>
      </c>
      <c r="K372" s="147"/>
    </row>
    <row r="373" spans="1:11" ht="15">
      <c r="A373" s="23">
        <v>1</v>
      </c>
      <c r="B373" s="24" t="s">
        <v>5</v>
      </c>
      <c r="C373" s="21">
        <v>3</v>
      </c>
      <c r="D373" s="22">
        <v>4</v>
      </c>
      <c r="E373" s="22">
        <v>5</v>
      </c>
      <c r="F373" s="106">
        <v>6</v>
      </c>
      <c r="G373" s="22">
        <v>7</v>
      </c>
      <c r="H373" s="22">
        <v>8</v>
      </c>
      <c r="I373" s="22">
        <v>9</v>
      </c>
      <c r="J373" s="22">
        <v>10</v>
      </c>
      <c r="K373" s="22">
        <v>11</v>
      </c>
    </row>
    <row r="374" spans="1:11" ht="57.75">
      <c r="A374" s="25"/>
      <c r="B374" s="26" t="s">
        <v>12</v>
      </c>
      <c r="C374" s="73">
        <f>SUM(C375:C378)</f>
        <v>95010058</v>
      </c>
      <c r="D374" s="73">
        <f aca="true" t="shared" si="91" ref="D374:J374">SUM(D375:D378)</f>
        <v>11438800</v>
      </c>
      <c r="E374" s="73">
        <f t="shared" si="91"/>
        <v>12211000</v>
      </c>
      <c r="F374" s="122">
        <f t="shared" si="91"/>
        <v>12811000</v>
      </c>
      <c r="G374" s="73">
        <f t="shared" si="91"/>
        <v>12540458</v>
      </c>
      <c r="H374" s="73">
        <f t="shared" si="91"/>
        <v>14594300</v>
      </c>
      <c r="I374" s="73">
        <f t="shared" si="91"/>
        <v>15324100</v>
      </c>
      <c r="J374" s="73">
        <f t="shared" si="91"/>
        <v>16090400</v>
      </c>
      <c r="K374" s="28"/>
    </row>
    <row r="375" spans="1:11" ht="15">
      <c r="A375" s="25">
        <f>A374+1</f>
        <v>1</v>
      </c>
      <c r="B375" s="29" t="s">
        <v>7</v>
      </c>
      <c r="C375" s="60">
        <f>SUM(D375:J375)</f>
        <v>0</v>
      </c>
      <c r="D375" s="57">
        <f>D383</f>
        <v>0</v>
      </c>
      <c r="E375" s="57">
        <f aca="true" t="shared" si="92" ref="E375:J375">E383</f>
        <v>0</v>
      </c>
      <c r="F375" s="108">
        <f t="shared" si="92"/>
        <v>0</v>
      </c>
      <c r="G375" s="57">
        <f t="shared" si="92"/>
        <v>0</v>
      </c>
      <c r="H375" s="57">
        <f t="shared" si="92"/>
        <v>0</v>
      </c>
      <c r="I375" s="57">
        <f t="shared" si="92"/>
        <v>0</v>
      </c>
      <c r="J375" s="57">
        <f t="shared" si="92"/>
        <v>0</v>
      </c>
      <c r="K375" s="31"/>
    </row>
    <row r="376" spans="1:11" ht="15">
      <c r="A376" s="25">
        <f>A375+1</f>
        <v>2</v>
      </c>
      <c r="B376" s="29" t="s">
        <v>8</v>
      </c>
      <c r="C376" s="60">
        <f>SUM(D376:J376)</f>
        <v>64331200</v>
      </c>
      <c r="D376" s="57">
        <f aca="true" t="shared" si="93" ref="D376:J378">D384</f>
        <v>8006800</v>
      </c>
      <c r="E376" s="57">
        <f t="shared" si="93"/>
        <v>8547700</v>
      </c>
      <c r="F376" s="108">
        <f t="shared" si="93"/>
        <v>8547700</v>
      </c>
      <c r="G376" s="57">
        <f t="shared" si="93"/>
        <v>8547700</v>
      </c>
      <c r="H376" s="57">
        <f t="shared" si="93"/>
        <v>9732300</v>
      </c>
      <c r="I376" s="57">
        <f t="shared" si="93"/>
        <v>10219000</v>
      </c>
      <c r="J376" s="57">
        <f t="shared" si="93"/>
        <v>10730000</v>
      </c>
      <c r="K376" s="31"/>
    </row>
    <row r="377" spans="1:11" ht="15">
      <c r="A377" s="25">
        <f>A376+1</f>
        <v>3</v>
      </c>
      <c r="B377" s="29" t="s">
        <v>9</v>
      </c>
      <c r="C377" s="60">
        <f>SUM(D377:J377)</f>
        <v>30678858</v>
      </c>
      <c r="D377" s="57">
        <f t="shared" si="93"/>
        <v>3432000</v>
      </c>
      <c r="E377" s="57">
        <f t="shared" si="93"/>
        <v>3663300</v>
      </c>
      <c r="F377" s="108">
        <f t="shared" si="93"/>
        <v>4263300</v>
      </c>
      <c r="G377" s="57">
        <f t="shared" si="93"/>
        <v>3992758</v>
      </c>
      <c r="H377" s="57">
        <f t="shared" si="93"/>
        <v>4862000</v>
      </c>
      <c r="I377" s="57">
        <f t="shared" si="93"/>
        <v>5105100</v>
      </c>
      <c r="J377" s="57">
        <f t="shared" si="93"/>
        <v>5360400</v>
      </c>
      <c r="K377" s="31"/>
    </row>
    <row r="378" spans="1:11" ht="15">
      <c r="A378" s="25">
        <f>A377+1</f>
        <v>4</v>
      </c>
      <c r="B378" s="29" t="s">
        <v>10</v>
      </c>
      <c r="C378" s="60">
        <f>SUM(D378:J378)</f>
        <v>0</v>
      </c>
      <c r="D378" s="57">
        <f t="shared" si="93"/>
        <v>0</v>
      </c>
      <c r="E378" s="57">
        <f t="shared" si="93"/>
        <v>0</v>
      </c>
      <c r="F378" s="108">
        <f t="shared" si="93"/>
        <v>0</v>
      </c>
      <c r="G378" s="57">
        <f t="shared" si="93"/>
        <v>0</v>
      </c>
      <c r="H378" s="57">
        <f t="shared" si="93"/>
        <v>0</v>
      </c>
      <c r="I378" s="57">
        <f t="shared" si="93"/>
        <v>0</v>
      </c>
      <c r="J378" s="57">
        <f t="shared" si="93"/>
        <v>0</v>
      </c>
      <c r="K378" s="31"/>
    </row>
    <row r="379" spans="1:11" ht="15">
      <c r="A379" s="25"/>
      <c r="B379" s="32"/>
      <c r="C379" s="30"/>
      <c r="D379" s="30"/>
      <c r="E379" s="30"/>
      <c r="F379" s="110"/>
      <c r="G379" s="30"/>
      <c r="H379" s="30"/>
      <c r="I379" s="30"/>
      <c r="J379" s="30"/>
      <c r="K379" s="31"/>
    </row>
    <row r="380" spans="1:11" ht="18.75">
      <c r="A380" s="25"/>
      <c r="B380" s="138"/>
      <c r="C380" s="139"/>
      <c r="D380" s="139"/>
      <c r="E380" s="139"/>
      <c r="F380" s="139"/>
      <c r="G380" s="139"/>
      <c r="H380" s="139"/>
      <c r="I380" s="139"/>
      <c r="J380" s="139"/>
      <c r="K380" s="140"/>
    </row>
    <row r="381" spans="1:11" ht="15">
      <c r="A381" s="25"/>
      <c r="B381" s="141" t="s">
        <v>22</v>
      </c>
      <c r="C381" s="141"/>
      <c r="D381" s="141"/>
      <c r="E381" s="141"/>
      <c r="F381" s="141"/>
      <c r="G381" s="141"/>
      <c r="H381" s="141"/>
      <c r="I381" s="141"/>
      <c r="J381" s="141"/>
      <c r="K381" s="141"/>
    </row>
    <row r="382" spans="1:11" ht="29.25">
      <c r="A382" s="25"/>
      <c r="B382" s="26" t="s">
        <v>14</v>
      </c>
      <c r="C382" s="67">
        <f>SUM(C383:C386)</f>
        <v>95010058</v>
      </c>
      <c r="D382" s="67">
        <f aca="true" t="shared" si="94" ref="D382:J382">SUM(D383:D386)</f>
        <v>11438800</v>
      </c>
      <c r="E382" s="67">
        <f t="shared" si="94"/>
        <v>12211000</v>
      </c>
      <c r="F382" s="123">
        <f t="shared" si="94"/>
        <v>12811000</v>
      </c>
      <c r="G382" s="67">
        <f t="shared" si="94"/>
        <v>12540458</v>
      </c>
      <c r="H382" s="67">
        <f t="shared" si="94"/>
        <v>14594300</v>
      </c>
      <c r="I382" s="67">
        <f t="shared" si="94"/>
        <v>15324100</v>
      </c>
      <c r="J382" s="67">
        <f t="shared" si="94"/>
        <v>16090400</v>
      </c>
      <c r="K382" s="41"/>
    </row>
    <row r="383" spans="1:11" ht="15">
      <c r="A383" s="25">
        <f>A382+1</f>
        <v>1</v>
      </c>
      <c r="B383" s="29" t="s">
        <v>7</v>
      </c>
      <c r="C383" s="67">
        <f>SUM(D383:J383)</f>
        <v>0</v>
      </c>
      <c r="D383" s="68">
        <f>D388</f>
        <v>0</v>
      </c>
      <c r="E383" s="68">
        <f aca="true" t="shared" si="95" ref="E383:J383">E388</f>
        <v>0</v>
      </c>
      <c r="F383" s="118">
        <f t="shared" si="95"/>
        <v>0</v>
      </c>
      <c r="G383" s="68">
        <f t="shared" si="95"/>
        <v>0</v>
      </c>
      <c r="H383" s="68">
        <f t="shared" si="95"/>
        <v>0</v>
      </c>
      <c r="I383" s="68">
        <f t="shared" si="95"/>
        <v>0</v>
      </c>
      <c r="J383" s="68">
        <f t="shared" si="95"/>
        <v>0</v>
      </c>
      <c r="K383" s="31"/>
    </row>
    <row r="384" spans="1:11" ht="15">
      <c r="A384" s="25">
        <f>A383+1</f>
        <v>2</v>
      </c>
      <c r="B384" s="29" t="s">
        <v>8</v>
      </c>
      <c r="C384" s="67">
        <f>SUM(D384:J384)</f>
        <v>64331200</v>
      </c>
      <c r="D384" s="68">
        <f aca="true" t="shared" si="96" ref="D384:J386">D389</f>
        <v>8006800</v>
      </c>
      <c r="E384" s="68">
        <f t="shared" si="96"/>
        <v>8547700</v>
      </c>
      <c r="F384" s="118">
        <f t="shared" si="96"/>
        <v>8547700</v>
      </c>
      <c r="G384" s="68">
        <f t="shared" si="96"/>
        <v>8547700</v>
      </c>
      <c r="H384" s="68">
        <f t="shared" si="96"/>
        <v>9732300</v>
      </c>
      <c r="I384" s="68">
        <f t="shared" si="96"/>
        <v>10219000</v>
      </c>
      <c r="J384" s="68">
        <f t="shared" si="96"/>
        <v>10730000</v>
      </c>
      <c r="K384" s="31"/>
    </row>
    <row r="385" spans="1:11" ht="15">
      <c r="A385" s="25">
        <f>A384+1</f>
        <v>3</v>
      </c>
      <c r="B385" s="29" t="s">
        <v>9</v>
      </c>
      <c r="C385" s="67">
        <f>SUM(D385:J385)</f>
        <v>30678858</v>
      </c>
      <c r="D385" s="68">
        <f t="shared" si="96"/>
        <v>3432000</v>
      </c>
      <c r="E385" s="68">
        <f t="shared" si="96"/>
        <v>3663300</v>
      </c>
      <c r="F385" s="118">
        <f t="shared" si="96"/>
        <v>4263300</v>
      </c>
      <c r="G385" s="68">
        <f t="shared" si="96"/>
        <v>3992758</v>
      </c>
      <c r="H385" s="68">
        <f t="shared" si="96"/>
        <v>4862000</v>
      </c>
      <c r="I385" s="68">
        <f t="shared" si="96"/>
        <v>5105100</v>
      </c>
      <c r="J385" s="68">
        <f t="shared" si="96"/>
        <v>5360400</v>
      </c>
      <c r="K385" s="31"/>
    </row>
    <row r="386" spans="1:11" ht="15">
      <c r="A386" s="25">
        <f>A385+1</f>
        <v>4</v>
      </c>
      <c r="B386" s="29" t="s">
        <v>10</v>
      </c>
      <c r="C386" s="67">
        <f>SUM(D386:J386)</f>
        <v>0</v>
      </c>
      <c r="D386" s="68">
        <f t="shared" si="96"/>
        <v>0</v>
      </c>
      <c r="E386" s="68">
        <f t="shared" si="96"/>
        <v>0</v>
      </c>
      <c r="F386" s="118">
        <f t="shared" si="96"/>
        <v>0</v>
      </c>
      <c r="G386" s="68">
        <f t="shared" si="96"/>
        <v>0</v>
      </c>
      <c r="H386" s="68">
        <f t="shared" si="96"/>
        <v>0</v>
      </c>
      <c r="I386" s="68">
        <f t="shared" si="96"/>
        <v>0</v>
      </c>
      <c r="J386" s="68">
        <f t="shared" si="96"/>
        <v>0</v>
      </c>
      <c r="K386" s="31"/>
    </row>
    <row r="387" spans="1:11" ht="25.5">
      <c r="A387" s="25"/>
      <c r="B387" s="85" t="s">
        <v>75</v>
      </c>
      <c r="C387" s="69">
        <f>SUM(C388:C391)</f>
        <v>95010058</v>
      </c>
      <c r="D387" s="69">
        <f aca="true" t="shared" si="97" ref="D387:J387">SUM(D389:D391)</f>
        <v>11438800</v>
      </c>
      <c r="E387" s="69">
        <f>E389+E390</f>
        <v>12211000</v>
      </c>
      <c r="F387" s="124">
        <f t="shared" si="97"/>
        <v>12811000</v>
      </c>
      <c r="G387" s="69">
        <f t="shared" si="97"/>
        <v>12540458</v>
      </c>
      <c r="H387" s="69">
        <f t="shared" si="97"/>
        <v>14594300</v>
      </c>
      <c r="I387" s="69">
        <f t="shared" si="97"/>
        <v>15324100</v>
      </c>
      <c r="J387" s="69">
        <f t="shared" si="97"/>
        <v>16090400</v>
      </c>
      <c r="K387" s="36" t="s">
        <v>33</v>
      </c>
    </row>
    <row r="388" spans="1:11" ht="15">
      <c r="A388" s="25">
        <v>1</v>
      </c>
      <c r="B388" s="29" t="s">
        <v>7</v>
      </c>
      <c r="C388" s="69">
        <f>SUM(D388:J388)</f>
        <v>0</v>
      </c>
      <c r="D388" s="68"/>
      <c r="E388" s="68"/>
      <c r="F388" s="118"/>
      <c r="G388" s="68"/>
      <c r="H388" s="68"/>
      <c r="I388" s="68"/>
      <c r="J388" s="68"/>
      <c r="K388" s="31"/>
    </row>
    <row r="389" spans="1:11" ht="15">
      <c r="A389" s="25">
        <v>2</v>
      </c>
      <c r="B389" s="29" t="s">
        <v>8</v>
      </c>
      <c r="C389" s="69">
        <f>SUM(D389:J389)</f>
        <v>64331200</v>
      </c>
      <c r="D389" s="68">
        <v>8006800</v>
      </c>
      <c r="E389" s="68">
        <v>8547700</v>
      </c>
      <c r="F389" s="118">
        <v>8547700</v>
      </c>
      <c r="G389" s="68">
        <v>8547700</v>
      </c>
      <c r="H389" s="68">
        <v>9732300</v>
      </c>
      <c r="I389" s="68">
        <v>10219000</v>
      </c>
      <c r="J389" s="68">
        <v>10730000</v>
      </c>
      <c r="K389" s="37"/>
    </row>
    <row r="390" spans="1:11" ht="15">
      <c r="A390" s="25">
        <v>3</v>
      </c>
      <c r="B390" s="29" t="s">
        <v>9</v>
      </c>
      <c r="C390" s="69">
        <f>SUM(D390:J390)</f>
        <v>30678858</v>
      </c>
      <c r="D390" s="71">
        <v>3432000</v>
      </c>
      <c r="E390" s="68">
        <v>3663300</v>
      </c>
      <c r="F390" s="118">
        <v>4263300</v>
      </c>
      <c r="G390" s="68">
        <v>3992758</v>
      </c>
      <c r="H390" s="68">
        <v>4862000</v>
      </c>
      <c r="I390" s="68">
        <v>5105100</v>
      </c>
      <c r="J390" s="68">
        <v>5360400</v>
      </c>
      <c r="K390" s="31"/>
    </row>
    <row r="391" spans="1:11" ht="15">
      <c r="A391" s="25">
        <v>4</v>
      </c>
      <c r="B391" s="29" t="s">
        <v>10</v>
      </c>
      <c r="C391" s="69">
        <f>SUM(D391:J391)</f>
        <v>0</v>
      </c>
      <c r="D391" s="68"/>
      <c r="E391" s="68"/>
      <c r="F391" s="118"/>
      <c r="G391" s="68"/>
      <c r="H391" s="68"/>
      <c r="I391" s="68"/>
      <c r="J391" s="68"/>
      <c r="K391" s="31"/>
    </row>
    <row r="393" spans="1:11" ht="90" customHeight="1">
      <c r="A393" s="1"/>
      <c r="B393" s="2"/>
      <c r="C393" s="3"/>
      <c r="D393" s="4"/>
      <c r="E393" s="4"/>
      <c r="F393" s="100"/>
      <c r="G393" s="3"/>
      <c r="H393" s="3"/>
      <c r="I393" s="131" t="s">
        <v>123</v>
      </c>
      <c r="J393" s="142" t="s">
        <v>34</v>
      </c>
      <c r="K393" s="142"/>
    </row>
    <row r="394" spans="1:11" ht="34.5" customHeight="1">
      <c r="A394" s="143" t="s">
        <v>35</v>
      </c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</row>
    <row r="395" spans="1:11" ht="15">
      <c r="A395" s="1"/>
      <c r="B395" s="2"/>
      <c r="C395" s="3"/>
      <c r="D395" s="3"/>
      <c r="E395" s="3"/>
      <c r="F395" s="99"/>
      <c r="G395" s="3"/>
      <c r="H395" s="3"/>
      <c r="I395" s="3"/>
      <c r="J395" s="3"/>
      <c r="K395" s="5"/>
    </row>
    <row r="396" spans="1:11" ht="15">
      <c r="A396" s="1"/>
      <c r="B396" s="2"/>
      <c r="C396" s="3"/>
      <c r="D396" s="3"/>
      <c r="E396" s="3"/>
      <c r="F396" s="99"/>
      <c r="G396" s="3"/>
      <c r="H396" s="3"/>
      <c r="I396" s="3"/>
      <c r="J396" s="3"/>
      <c r="K396" s="5"/>
    </row>
    <row r="397" spans="1:11" ht="15">
      <c r="A397" s="145" t="s">
        <v>1</v>
      </c>
      <c r="B397" s="147" t="s">
        <v>2</v>
      </c>
      <c r="C397" s="148" t="s">
        <v>90</v>
      </c>
      <c r="D397" s="149"/>
      <c r="E397" s="149"/>
      <c r="F397" s="149"/>
      <c r="G397" s="149"/>
      <c r="H397" s="149"/>
      <c r="I397" s="149"/>
      <c r="J397" s="149"/>
      <c r="K397" s="147" t="s">
        <v>3</v>
      </c>
    </row>
    <row r="398" spans="1:11" ht="90.75" customHeight="1">
      <c r="A398" s="146"/>
      <c r="B398" s="147"/>
      <c r="C398" s="21" t="s">
        <v>4</v>
      </c>
      <c r="D398" s="22">
        <v>2014</v>
      </c>
      <c r="E398" s="22">
        <v>2015</v>
      </c>
      <c r="F398" s="106">
        <v>2016</v>
      </c>
      <c r="G398" s="22">
        <v>2017</v>
      </c>
      <c r="H398" s="22">
        <v>2018</v>
      </c>
      <c r="I398" s="22">
        <v>2019</v>
      </c>
      <c r="J398" s="22">
        <v>2020</v>
      </c>
      <c r="K398" s="147"/>
    </row>
    <row r="399" spans="1:11" ht="15">
      <c r="A399" s="23">
        <v>1</v>
      </c>
      <c r="B399" s="24" t="s">
        <v>5</v>
      </c>
      <c r="C399" s="21">
        <v>3</v>
      </c>
      <c r="D399" s="22">
        <v>4</v>
      </c>
      <c r="E399" s="22">
        <v>5</v>
      </c>
      <c r="F399" s="106">
        <v>6</v>
      </c>
      <c r="G399" s="22">
        <v>7</v>
      </c>
      <c r="H399" s="22">
        <v>8</v>
      </c>
      <c r="I399" s="22">
        <v>9</v>
      </c>
      <c r="J399" s="22">
        <v>10</v>
      </c>
      <c r="K399" s="22">
        <v>11</v>
      </c>
    </row>
    <row r="400" spans="1:11" ht="57.75">
      <c r="A400" s="25"/>
      <c r="B400" s="26" t="s">
        <v>12</v>
      </c>
      <c r="C400" s="60">
        <f>SUM(C401:C404)</f>
        <v>5505467</v>
      </c>
      <c r="D400" s="60">
        <f aca="true" t="shared" si="98" ref="D400:J400">SUM(D401:D404)</f>
        <v>425000</v>
      </c>
      <c r="E400" s="60">
        <f t="shared" si="98"/>
        <v>428000</v>
      </c>
      <c r="F400" s="107">
        <f t="shared" si="98"/>
        <v>507500</v>
      </c>
      <c r="G400" s="60">
        <f t="shared" si="98"/>
        <v>544967</v>
      </c>
      <c r="H400" s="60">
        <f t="shared" si="98"/>
        <v>1150000</v>
      </c>
      <c r="I400" s="60">
        <f t="shared" si="98"/>
        <v>1200000</v>
      </c>
      <c r="J400" s="60">
        <f t="shared" si="98"/>
        <v>1250000</v>
      </c>
      <c r="K400" s="28"/>
    </row>
    <row r="401" spans="1:11" ht="15">
      <c r="A401" s="25">
        <f>A400+1</f>
        <v>1</v>
      </c>
      <c r="B401" s="29" t="s">
        <v>7</v>
      </c>
      <c r="C401" s="57">
        <f>SUM(D401:J401)</f>
        <v>0</v>
      </c>
      <c r="D401" s="57">
        <f>D409</f>
        <v>0</v>
      </c>
      <c r="E401" s="57">
        <f aca="true" t="shared" si="99" ref="E401:J401">E409</f>
        <v>0</v>
      </c>
      <c r="F401" s="108">
        <f t="shared" si="99"/>
        <v>0</v>
      </c>
      <c r="G401" s="57">
        <f t="shared" si="99"/>
        <v>0</v>
      </c>
      <c r="H401" s="57">
        <f t="shared" si="99"/>
        <v>0</v>
      </c>
      <c r="I401" s="57">
        <f t="shared" si="99"/>
        <v>0</v>
      </c>
      <c r="J401" s="57">
        <f t="shared" si="99"/>
        <v>0</v>
      </c>
      <c r="K401" s="31"/>
    </row>
    <row r="402" spans="1:11" ht="15">
      <c r="A402" s="25">
        <f>A401+1</f>
        <v>2</v>
      </c>
      <c r="B402" s="29" t="s">
        <v>8</v>
      </c>
      <c r="C402" s="57">
        <f>SUM(D402:J402)</f>
        <v>2151000</v>
      </c>
      <c r="D402" s="57">
        <f aca="true" t="shared" si="100" ref="D402:J404">D410</f>
        <v>123000</v>
      </c>
      <c r="E402" s="57">
        <f t="shared" si="100"/>
        <v>128000</v>
      </c>
      <c r="F402" s="108">
        <f t="shared" si="100"/>
        <v>100000</v>
      </c>
      <c r="G402" s="57">
        <f t="shared" si="100"/>
        <v>0</v>
      </c>
      <c r="H402" s="57">
        <f t="shared" si="100"/>
        <v>575000</v>
      </c>
      <c r="I402" s="57">
        <f t="shared" si="100"/>
        <v>600000</v>
      </c>
      <c r="J402" s="57">
        <f t="shared" si="100"/>
        <v>625000</v>
      </c>
      <c r="K402" s="31"/>
    </row>
    <row r="403" spans="1:11" ht="15">
      <c r="A403" s="25">
        <f>A402+1</f>
        <v>3</v>
      </c>
      <c r="B403" s="29" t="s">
        <v>9</v>
      </c>
      <c r="C403" s="57">
        <f>SUM(D403:J403)</f>
        <v>3354467</v>
      </c>
      <c r="D403" s="57">
        <f t="shared" si="100"/>
        <v>302000</v>
      </c>
      <c r="E403" s="57">
        <f t="shared" si="100"/>
        <v>300000</v>
      </c>
      <c r="F403" s="108">
        <f t="shared" si="100"/>
        <v>407500</v>
      </c>
      <c r="G403" s="57">
        <f t="shared" si="100"/>
        <v>544967</v>
      </c>
      <c r="H403" s="57">
        <f t="shared" si="100"/>
        <v>575000</v>
      </c>
      <c r="I403" s="57">
        <f t="shared" si="100"/>
        <v>600000</v>
      </c>
      <c r="J403" s="57">
        <f t="shared" si="100"/>
        <v>625000</v>
      </c>
      <c r="K403" s="31"/>
    </row>
    <row r="404" spans="1:11" ht="15">
      <c r="A404" s="25">
        <f>A403+1</f>
        <v>4</v>
      </c>
      <c r="B404" s="29" t="s">
        <v>10</v>
      </c>
      <c r="C404" s="57">
        <f>SUM(D404:J404)</f>
        <v>0</v>
      </c>
      <c r="D404" s="57">
        <f t="shared" si="100"/>
        <v>0</v>
      </c>
      <c r="E404" s="57">
        <f t="shared" si="100"/>
        <v>0</v>
      </c>
      <c r="F404" s="108">
        <f t="shared" si="100"/>
        <v>0</v>
      </c>
      <c r="G404" s="57">
        <f t="shared" si="100"/>
        <v>0</v>
      </c>
      <c r="H404" s="57">
        <f t="shared" si="100"/>
        <v>0</v>
      </c>
      <c r="I404" s="57">
        <f t="shared" si="100"/>
        <v>0</v>
      </c>
      <c r="J404" s="57">
        <f t="shared" si="100"/>
        <v>0</v>
      </c>
      <c r="K404" s="31"/>
    </row>
    <row r="405" spans="1:11" ht="15">
      <c r="A405" s="25"/>
      <c r="B405" s="32"/>
      <c r="C405" s="30"/>
      <c r="D405" s="30"/>
      <c r="E405" s="30"/>
      <c r="F405" s="110"/>
      <c r="G405" s="30"/>
      <c r="H405" s="30"/>
      <c r="I405" s="30"/>
      <c r="J405" s="30"/>
      <c r="K405" s="31"/>
    </row>
    <row r="406" spans="1:11" ht="18.75">
      <c r="A406" s="25"/>
      <c r="B406" s="138"/>
      <c r="C406" s="139"/>
      <c r="D406" s="139"/>
      <c r="E406" s="139"/>
      <c r="F406" s="139"/>
      <c r="G406" s="139"/>
      <c r="H406" s="139"/>
      <c r="I406" s="139"/>
      <c r="J406" s="139"/>
      <c r="K406" s="140"/>
    </row>
    <row r="407" spans="1:11" ht="15">
      <c r="A407" s="25"/>
      <c r="B407" s="141" t="s">
        <v>22</v>
      </c>
      <c r="C407" s="141"/>
      <c r="D407" s="141"/>
      <c r="E407" s="141"/>
      <c r="F407" s="141"/>
      <c r="G407" s="141"/>
      <c r="H407" s="141"/>
      <c r="I407" s="141"/>
      <c r="J407" s="141"/>
      <c r="K407" s="141"/>
    </row>
    <row r="408" spans="1:11" ht="29.25">
      <c r="A408" s="25"/>
      <c r="B408" s="26" t="s">
        <v>14</v>
      </c>
      <c r="C408" s="62">
        <f>SUM(C409:C412)</f>
        <v>5505467</v>
      </c>
      <c r="D408" s="62">
        <f aca="true" t="shared" si="101" ref="D408:J408">SUM(D409:D412)</f>
        <v>425000</v>
      </c>
      <c r="E408" s="62">
        <f t="shared" si="101"/>
        <v>428000</v>
      </c>
      <c r="F408" s="111">
        <f t="shared" si="101"/>
        <v>507500</v>
      </c>
      <c r="G408" s="62">
        <f t="shared" si="101"/>
        <v>544967</v>
      </c>
      <c r="H408" s="62">
        <f t="shared" si="101"/>
        <v>1150000</v>
      </c>
      <c r="I408" s="62">
        <f t="shared" si="101"/>
        <v>1200000</v>
      </c>
      <c r="J408" s="62">
        <f t="shared" si="101"/>
        <v>1250000</v>
      </c>
      <c r="K408" s="41"/>
    </row>
    <row r="409" spans="1:11" ht="15">
      <c r="A409" s="25">
        <f>A408+1</f>
        <v>1</v>
      </c>
      <c r="B409" s="29" t="s">
        <v>7</v>
      </c>
      <c r="C409" s="57">
        <f>SUM(D409:J409)</f>
        <v>0</v>
      </c>
      <c r="D409" s="57">
        <f>D414+D419+D424</f>
        <v>0</v>
      </c>
      <c r="E409" s="57">
        <f aca="true" t="shared" si="102" ref="E409:J409">E414+E419+E424</f>
        <v>0</v>
      </c>
      <c r="F409" s="108">
        <f t="shared" si="102"/>
        <v>0</v>
      </c>
      <c r="G409" s="57">
        <f t="shared" si="102"/>
        <v>0</v>
      </c>
      <c r="H409" s="57">
        <f t="shared" si="102"/>
        <v>0</v>
      </c>
      <c r="I409" s="57">
        <f t="shared" si="102"/>
        <v>0</v>
      </c>
      <c r="J409" s="57">
        <f t="shared" si="102"/>
        <v>0</v>
      </c>
      <c r="K409" s="31"/>
    </row>
    <row r="410" spans="1:11" ht="15">
      <c r="A410" s="25">
        <f>A409+1</f>
        <v>2</v>
      </c>
      <c r="B410" s="29" t="s">
        <v>8</v>
      </c>
      <c r="C410" s="57">
        <f>SUM(D410:J410)</f>
        <v>2151000</v>
      </c>
      <c r="D410" s="57">
        <f aca="true" t="shared" si="103" ref="D410:J412">D415+D420+D425</f>
        <v>123000</v>
      </c>
      <c r="E410" s="57">
        <f t="shared" si="103"/>
        <v>128000</v>
      </c>
      <c r="F410" s="108">
        <f t="shared" si="103"/>
        <v>100000</v>
      </c>
      <c r="G410" s="57">
        <f t="shared" si="103"/>
        <v>0</v>
      </c>
      <c r="H410" s="57">
        <f t="shared" si="103"/>
        <v>575000</v>
      </c>
      <c r="I410" s="57">
        <f t="shared" si="103"/>
        <v>600000</v>
      </c>
      <c r="J410" s="57">
        <f t="shared" si="103"/>
        <v>625000</v>
      </c>
      <c r="K410" s="31"/>
    </row>
    <row r="411" spans="1:11" ht="15">
      <c r="A411" s="25">
        <f>A410+1</f>
        <v>3</v>
      </c>
      <c r="B411" s="29" t="s">
        <v>9</v>
      </c>
      <c r="C411" s="57">
        <f>SUM(D411:J411)</f>
        <v>3354467</v>
      </c>
      <c r="D411" s="57">
        <f t="shared" si="103"/>
        <v>302000</v>
      </c>
      <c r="E411" s="57">
        <f t="shared" si="103"/>
        <v>300000</v>
      </c>
      <c r="F411" s="108">
        <f t="shared" si="103"/>
        <v>407500</v>
      </c>
      <c r="G411" s="57">
        <f t="shared" si="103"/>
        <v>544967</v>
      </c>
      <c r="H411" s="57">
        <f t="shared" si="103"/>
        <v>575000</v>
      </c>
      <c r="I411" s="57">
        <f t="shared" si="103"/>
        <v>600000</v>
      </c>
      <c r="J411" s="57">
        <f t="shared" si="103"/>
        <v>625000</v>
      </c>
      <c r="K411" s="31"/>
    </row>
    <row r="412" spans="1:11" ht="15">
      <c r="A412" s="25">
        <f>A411+1</f>
        <v>4</v>
      </c>
      <c r="B412" s="29" t="s">
        <v>10</v>
      </c>
      <c r="C412" s="57">
        <f>SUM(D412:J412)</f>
        <v>0</v>
      </c>
      <c r="D412" s="57">
        <f t="shared" si="103"/>
        <v>0</v>
      </c>
      <c r="E412" s="57">
        <f t="shared" si="103"/>
        <v>0</v>
      </c>
      <c r="F412" s="108">
        <f t="shared" si="103"/>
        <v>0</v>
      </c>
      <c r="G412" s="57">
        <f t="shared" si="103"/>
        <v>0</v>
      </c>
      <c r="H412" s="57">
        <f t="shared" si="103"/>
        <v>0</v>
      </c>
      <c r="I412" s="57">
        <f t="shared" si="103"/>
        <v>0</v>
      </c>
      <c r="J412" s="57">
        <f t="shared" si="103"/>
        <v>0</v>
      </c>
      <c r="K412" s="31"/>
    </row>
    <row r="413" spans="1:11" ht="63.75">
      <c r="A413" s="25"/>
      <c r="B413" s="84" t="s">
        <v>71</v>
      </c>
      <c r="C413" s="63">
        <f>SUM(C414:C417)</f>
        <v>1923000</v>
      </c>
      <c r="D413" s="63">
        <f aca="true" t="shared" si="104" ref="D413:J413">SUM(D414:D417)</f>
        <v>123000</v>
      </c>
      <c r="E413" s="63">
        <f t="shared" si="104"/>
        <v>0</v>
      </c>
      <c r="F413" s="114">
        <f t="shared" si="104"/>
        <v>0</v>
      </c>
      <c r="G413" s="63">
        <f t="shared" si="104"/>
        <v>0</v>
      </c>
      <c r="H413" s="63">
        <f t="shared" si="104"/>
        <v>575000</v>
      </c>
      <c r="I413" s="63">
        <f t="shared" si="104"/>
        <v>600000</v>
      </c>
      <c r="J413" s="63">
        <f t="shared" si="104"/>
        <v>625000</v>
      </c>
      <c r="K413" s="36" t="s">
        <v>36</v>
      </c>
    </row>
    <row r="414" spans="1:11" ht="15">
      <c r="A414" s="25">
        <v>1</v>
      </c>
      <c r="B414" s="29" t="s">
        <v>7</v>
      </c>
      <c r="C414" s="57">
        <f>SUM(D414:J414)</f>
        <v>0</v>
      </c>
      <c r="D414" s="57"/>
      <c r="E414" s="57"/>
      <c r="F414" s="108"/>
      <c r="G414" s="57"/>
      <c r="H414" s="57"/>
      <c r="I414" s="57"/>
      <c r="J414" s="57"/>
      <c r="K414" s="31"/>
    </row>
    <row r="415" spans="1:11" ht="15">
      <c r="A415" s="25">
        <v>2</v>
      </c>
      <c r="B415" s="29" t="s">
        <v>8</v>
      </c>
      <c r="C415" s="57">
        <f>SUM(D415:J415)</f>
        <v>1923000</v>
      </c>
      <c r="D415" s="57">
        <v>123000</v>
      </c>
      <c r="E415" s="57"/>
      <c r="F415" s="108"/>
      <c r="G415" s="57"/>
      <c r="H415" s="57">
        <v>575000</v>
      </c>
      <c r="I415" s="57">
        <v>600000</v>
      </c>
      <c r="J415" s="57">
        <v>625000</v>
      </c>
      <c r="K415" s="37"/>
    </row>
    <row r="416" spans="1:11" ht="15">
      <c r="A416" s="25">
        <v>3</v>
      </c>
      <c r="B416" s="29" t="s">
        <v>9</v>
      </c>
      <c r="C416" s="57">
        <f>SUM(D416:J416)</f>
        <v>0</v>
      </c>
      <c r="D416" s="57"/>
      <c r="E416" s="57"/>
      <c r="F416" s="108"/>
      <c r="G416" s="57"/>
      <c r="H416" s="57"/>
      <c r="I416" s="57"/>
      <c r="J416" s="57"/>
      <c r="K416" s="31"/>
    </row>
    <row r="417" spans="1:11" ht="15">
      <c r="A417" s="25">
        <v>4</v>
      </c>
      <c r="B417" s="29" t="s">
        <v>10</v>
      </c>
      <c r="C417" s="57">
        <f>SUM(D417:J417)</f>
        <v>0</v>
      </c>
      <c r="D417" s="57"/>
      <c r="E417" s="57"/>
      <c r="F417" s="108"/>
      <c r="G417" s="57"/>
      <c r="H417" s="57"/>
      <c r="I417" s="57"/>
      <c r="J417" s="57"/>
      <c r="K417" s="31"/>
    </row>
    <row r="418" spans="1:11" ht="71.25" customHeight="1">
      <c r="A418" s="25"/>
      <c r="B418" s="84" t="s">
        <v>64</v>
      </c>
      <c r="C418" s="57">
        <f>SUM(C419:C422)</f>
        <v>357987</v>
      </c>
      <c r="D418" s="57">
        <f aca="true" t="shared" si="105" ref="D418:J418">SUM(D419:D422)</f>
        <v>100000</v>
      </c>
      <c r="E418" s="57">
        <f t="shared" si="105"/>
        <v>40000</v>
      </c>
      <c r="F418" s="108">
        <f t="shared" si="105"/>
        <v>0</v>
      </c>
      <c r="G418" s="57">
        <f t="shared" si="105"/>
        <v>217987</v>
      </c>
      <c r="H418" s="57">
        <f t="shared" si="105"/>
        <v>0</v>
      </c>
      <c r="I418" s="57">
        <f t="shared" si="105"/>
        <v>0</v>
      </c>
      <c r="J418" s="57">
        <f t="shared" si="105"/>
        <v>0</v>
      </c>
      <c r="K418" s="31"/>
    </row>
    <row r="419" spans="1:11" ht="15">
      <c r="A419" s="25">
        <v>1</v>
      </c>
      <c r="B419" s="29" t="s">
        <v>7</v>
      </c>
      <c r="C419" s="57">
        <f>SUM(D419:J419)</f>
        <v>0</v>
      </c>
      <c r="D419" s="57"/>
      <c r="E419" s="57"/>
      <c r="F419" s="108"/>
      <c r="G419" s="57"/>
      <c r="H419" s="57"/>
      <c r="I419" s="57"/>
      <c r="J419" s="57"/>
      <c r="K419" s="31"/>
    </row>
    <row r="420" spans="1:11" ht="15">
      <c r="A420" s="25">
        <v>2</v>
      </c>
      <c r="B420" s="29" t="s">
        <v>8</v>
      </c>
      <c r="C420" s="57">
        <f>SUM(D420:J420)</f>
        <v>20000</v>
      </c>
      <c r="D420" s="57"/>
      <c r="E420" s="57">
        <v>20000</v>
      </c>
      <c r="F420" s="108"/>
      <c r="G420" s="57"/>
      <c r="H420" s="57"/>
      <c r="I420" s="57"/>
      <c r="J420" s="57"/>
      <c r="K420" s="31"/>
    </row>
    <row r="421" spans="1:11" ht="15">
      <c r="A421" s="25">
        <v>3</v>
      </c>
      <c r="B421" s="29" t="s">
        <v>9</v>
      </c>
      <c r="C421" s="57">
        <f>SUM(D421:J421)</f>
        <v>337987</v>
      </c>
      <c r="D421" s="57">
        <v>100000</v>
      </c>
      <c r="E421" s="57">
        <v>20000</v>
      </c>
      <c r="F421" s="108"/>
      <c r="G421" s="57">
        <v>217987</v>
      </c>
      <c r="H421" s="57"/>
      <c r="I421" s="57"/>
      <c r="J421" s="57"/>
      <c r="K421" s="31"/>
    </row>
    <row r="422" spans="1:11" ht="15">
      <c r="A422" s="25">
        <v>4</v>
      </c>
      <c r="B422" s="29" t="s">
        <v>10</v>
      </c>
      <c r="C422" s="57">
        <f>SUM(D422:J422)</f>
        <v>0</v>
      </c>
      <c r="D422" s="57"/>
      <c r="E422" s="57"/>
      <c r="F422" s="108"/>
      <c r="G422" s="57"/>
      <c r="H422" s="57"/>
      <c r="I422" s="57"/>
      <c r="J422" s="57"/>
      <c r="K422" s="31"/>
    </row>
    <row r="423" spans="1:11" ht="76.5">
      <c r="A423" s="25"/>
      <c r="B423" s="84" t="s">
        <v>72</v>
      </c>
      <c r="C423" s="57">
        <f>SUM(C424:C427)</f>
        <v>3224480</v>
      </c>
      <c r="D423" s="57">
        <f aca="true" t="shared" si="106" ref="D423:J423">SUM(D424:D427)</f>
        <v>202000</v>
      </c>
      <c r="E423" s="57">
        <f t="shared" si="106"/>
        <v>388000</v>
      </c>
      <c r="F423" s="108">
        <f t="shared" si="106"/>
        <v>507500</v>
      </c>
      <c r="G423" s="57">
        <f t="shared" si="106"/>
        <v>326980</v>
      </c>
      <c r="H423" s="57">
        <f t="shared" si="106"/>
        <v>575000</v>
      </c>
      <c r="I423" s="57">
        <f t="shared" si="106"/>
        <v>600000</v>
      </c>
      <c r="J423" s="57">
        <f t="shared" si="106"/>
        <v>625000</v>
      </c>
      <c r="K423" s="31"/>
    </row>
    <row r="424" spans="1:11" ht="15">
      <c r="A424" s="25">
        <v>1</v>
      </c>
      <c r="B424" s="29" t="s">
        <v>7</v>
      </c>
      <c r="C424" s="57">
        <f>SUM(D424:J424)</f>
        <v>0</v>
      </c>
      <c r="D424" s="57"/>
      <c r="E424" s="57"/>
      <c r="F424" s="108"/>
      <c r="G424" s="57"/>
      <c r="H424" s="57"/>
      <c r="I424" s="57"/>
      <c r="J424" s="57"/>
      <c r="K424" s="31"/>
    </row>
    <row r="425" spans="1:11" ht="15">
      <c r="A425" s="25">
        <v>2</v>
      </c>
      <c r="B425" s="29" t="s">
        <v>8</v>
      </c>
      <c r="C425" s="57">
        <f>SUM(D425:J425)</f>
        <v>208000</v>
      </c>
      <c r="D425" s="57"/>
      <c r="E425" s="57">
        <v>108000</v>
      </c>
      <c r="F425" s="108">
        <v>100000</v>
      </c>
      <c r="G425" s="57"/>
      <c r="H425" s="57"/>
      <c r="I425" s="57"/>
      <c r="J425" s="57"/>
      <c r="K425" s="31"/>
    </row>
    <row r="426" spans="1:11" ht="15">
      <c r="A426" s="25">
        <v>3</v>
      </c>
      <c r="B426" s="29" t="s">
        <v>9</v>
      </c>
      <c r="C426" s="57">
        <f>SUM(D426:J426)</f>
        <v>3016480</v>
      </c>
      <c r="D426" s="57">
        <v>202000</v>
      </c>
      <c r="E426" s="57">
        <v>280000</v>
      </c>
      <c r="F426" s="108">
        <v>407500</v>
      </c>
      <c r="G426" s="57">
        <v>326980</v>
      </c>
      <c r="H426" s="57">
        <v>575000</v>
      </c>
      <c r="I426" s="57">
        <v>600000</v>
      </c>
      <c r="J426" s="57">
        <v>625000</v>
      </c>
      <c r="K426" s="31"/>
    </row>
    <row r="427" spans="1:11" ht="15">
      <c r="A427" s="25">
        <v>4</v>
      </c>
      <c r="B427" s="29" t="s">
        <v>10</v>
      </c>
      <c r="C427" s="57">
        <f>SUM(D427:J427)</f>
        <v>0</v>
      </c>
      <c r="D427" s="57"/>
      <c r="E427" s="57"/>
      <c r="F427" s="108"/>
      <c r="G427" s="57"/>
      <c r="H427" s="57"/>
      <c r="I427" s="57"/>
      <c r="J427" s="57"/>
      <c r="K427" s="31"/>
    </row>
    <row r="428" spans="1:11" ht="90" customHeight="1">
      <c r="A428" s="1"/>
      <c r="B428" s="2"/>
      <c r="C428" s="3"/>
      <c r="D428" s="4"/>
      <c r="E428" s="4"/>
      <c r="F428" s="100"/>
      <c r="G428" s="3"/>
      <c r="H428" s="3"/>
      <c r="I428" s="131" t="s">
        <v>123</v>
      </c>
      <c r="J428" s="142" t="s">
        <v>37</v>
      </c>
      <c r="K428" s="142"/>
    </row>
    <row r="429" spans="1:11" ht="39" customHeight="1">
      <c r="A429" s="143" t="s">
        <v>38</v>
      </c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</row>
    <row r="430" spans="1:11" ht="15">
      <c r="A430" s="1"/>
      <c r="B430" s="2"/>
      <c r="C430" s="3"/>
      <c r="D430" s="3"/>
      <c r="E430" s="3"/>
      <c r="F430" s="99"/>
      <c r="G430" s="3"/>
      <c r="H430" s="3"/>
      <c r="I430" s="3"/>
      <c r="J430" s="3"/>
      <c r="K430" s="5"/>
    </row>
    <row r="431" spans="1:11" ht="15">
      <c r="A431" s="1"/>
      <c r="B431" s="2"/>
      <c r="C431" s="3"/>
      <c r="D431" s="3"/>
      <c r="E431" s="3"/>
      <c r="F431" s="99"/>
      <c r="G431" s="3"/>
      <c r="H431" s="3"/>
      <c r="I431" s="3"/>
      <c r="J431" s="3"/>
      <c r="K431" s="5"/>
    </row>
    <row r="432" spans="1:11" ht="15">
      <c r="A432" s="145" t="s">
        <v>1</v>
      </c>
      <c r="B432" s="147" t="s">
        <v>2</v>
      </c>
      <c r="C432" s="148" t="s">
        <v>90</v>
      </c>
      <c r="D432" s="149"/>
      <c r="E432" s="149"/>
      <c r="F432" s="149"/>
      <c r="G432" s="149"/>
      <c r="H432" s="149"/>
      <c r="I432" s="149"/>
      <c r="J432" s="149"/>
      <c r="K432" s="147" t="s">
        <v>3</v>
      </c>
    </row>
    <row r="433" spans="1:11" ht="104.25" customHeight="1">
      <c r="A433" s="146"/>
      <c r="B433" s="147"/>
      <c r="C433" s="21" t="s">
        <v>4</v>
      </c>
      <c r="D433" s="22">
        <v>2014</v>
      </c>
      <c r="E433" s="22">
        <v>2015</v>
      </c>
      <c r="F433" s="106">
        <v>2016</v>
      </c>
      <c r="G433" s="22">
        <v>2017</v>
      </c>
      <c r="H433" s="22">
        <v>2018</v>
      </c>
      <c r="I433" s="22">
        <v>2019</v>
      </c>
      <c r="J433" s="22">
        <v>2020</v>
      </c>
      <c r="K433" s="147"/>
    </row>
    <row r="434" spans="1:11" ht="15">
      <c r="A434" s="23">
        <v>1</v>
      </c>
      <c r="B434" s="24" t="s">
        <v>5</v>
      </c>
      <c r="C434" s="21">
        <v>3</v>
      </c>
      <c r="D434" s="22">
        <v>4</v>
      </c>
      <c r="E434" s="22">
        <v>5</v>
      </c>
      <c r="F434" s="106">
        <v>6</v>
      </c>
      <c r="G434" s="22">
        <v>7</v>
      </c>
      <c r="H434" s="22">
        <v>8</v>
      </c>
      <c r="I434" s="22">
        <v>9</v>
      </c>
      <c r="J434" s="22">
        <v>10</v>
      </c>
      <c r="K434" s="22">
        <v>11</v>
      </c>
    </row>
    <row r="435" spans="1:11" ht="57.75">
      <c r="A435" s="25"/>
      <c r="B435" s="26" t="s">
        <v>12</v>
      </c>
      <c r="C435" s="60">
        <f>SUM(C436:C439)</f>
        <v>3690379</v>
      </c>
      <c r="D435" s="60">
        <f aca="true" t="shared" si="107" ref="D435:J435">SUM(D436:D439)</f>
        <v>359600</v>
      </c>
      <c r="E435" s="60">
        <f t="shared" si="107"/>
        <v>384200</v>
      </c>
      <c r="F435" s="107">
        <f t="shared" si="107"/>
        <v>369600</v>
      </c>
      <c r="G435" s="60">
        <f t="shared" si="107"/>
        <v>326979</v>
      </c>
      <c r="H435" s="60">
        <f t="shared" si="107"/>
        <v>675000</v>
      </c>
      <c r="I435" s="60">
        <f t="shared" si="107"/>
        <v>750000</v>
      </c>
      <c r="J435" s="60">
        <f t="shared" si="107"/>
        <v>825000</v>
      </c>
      <c r="K435" s="28"/>
    </row>
    <row r="436" spans="1:11" ht="15">
      <c r="A436" s="25">
        <f>A435+1</f>
        <v>1</v>
      </c>
      <c r="B436" s="29" t="s">
        <v>7</v>
      </c>
      <c r="C436" s="57">
        <f>SUM(D436:J436)</f>
        <v>0</v>
      </c>
      <c r="D436" s="57">
        <f>D444</f>
        <v>0</v>
      </c>
      <c r="E436" s="57">
        <f aca="true" t="shared" si="108" ref="E436:J436">E444</f>
        <v>0</v>
      </c>
      <c r="F436" s="108">
        <f t="shared" si="108"/>
        <v>0</v>
      </c>
      <c r="G436" s="57">
        <f t="shared" si="108"/>
        <v>0</v>
      </c>
      <c r="H436" s="57">
        <f t="shared" si="108"/>
        <v>0</v>
      </c>
      <c r="I436" s="57">
        <f t="shared" si="108"/>
        <v>0</v>
      </c>
      <c r="J436" s="57">
        <f t="shared" si="108"/>
        <v>0</v>
      </c>
      <c r="K436" s="31"/>
    </row>
    <row r="437" spans="1:11" ht="15">
      <c r="A437" s="25">
        <f>A436+1</f>
        <v>2</v>
      </c>
      <c r="B437" s="29" t="s">
        <v>8</v>
      </c>
      <c r="C437" s="57">
        <f>SUM(D437:J437)</f>
        <v>1043400</v>
      </c>
      <c r="D437" s="57">
        <f aca="true" t="shared" si="109" ref="D437:J439">D445</f>
        <v>89600</v>
      </c>
      <c r="E437" s="57">
        <f t="shared" si="109"/>
        <v>84200</v>
      </c>
      <c r="F437" s="108">
        <f t="shared" si="109"/>
        <v>119600</v>
      </c>
      <c r="G437" s="57">
        <f t="shared" si="109"/>
        <v>0</v>
      </c>
      <c r="H437" s="57">
        <f t="shared" si="109"/>
        <v>225000</v>
      </c>
      <c r="I437" s="57">
        <f t="shared" si="109"/>
        <v>250000</v>
      </c>
      <c r="J437" s="57">
        <f t="shared" si="109"/>
        <v>275000</v>
      </c>
      <c r="K437" s="31"/>
    </row>
    <row r="438" spans="1:11" ht="15">
      <c r="A438" s="25">
        <f>A437+1</f>
        <v>3</v>
      </c>
      <c r="B438" s="29" t="s">
        <v>9</v>
      </c>
      <c r="C438" s="57">
        <f>SUM(D438:J438)</f>
        <v>2646979</v>
      </c>
      <c r="D438" s="57">
        <f t="shared" si="109"/>
        <v>270000</v>
      </c>
      <c r="E438" s="57">
        <f t="shared" si="109"/>
        <v>300000</v>
      </c>
      <c r="F438" s="108">
        <f t="shared" si="109"/>
        <v>250000</v>
      </c>
      <c r="G438" s="57">
        <f t="shared" si="109"/>
        <v>326979</v>
      </c>
      <c r="H438" s="57">
        <f t="shared" si="109"/>
        <v>450000</v>
      </c>
      <c r="I438" s="57">
        <f t="shared" si="109"/>
        <v>500000</v>
      </c>
      <c r="J438" s="57">
        <f t="shared" si="109"/>
        <v>550000</v>
      </c>
      <c r="K438" s="31"/>
    </row>
    <row r="439" spans="1:11" ht="15">
      <c r="A439" s="25">
        <f>A438+1</f>
        <v>4</v>
      </c>
      <c r="B439" s="29" t="s">
        <v>10</v>
      </c>
      <c r="C439" s="57">
        <f>SUM(D439:J439)</f>
        <v>0</v>
      </c>
      <c r="D439" s="57">
        <f t="shared" si="109"/>
        <v>0</v>
      </c>
      <c r="E439" s="57">
        <f t="shared" si="109"/>
        <v>0</v>
      </c>
      <c r="F439" s="108">
        <f t="shared" si="109"/>
        <v>0</v>
      </c>
      <c r="G439" s="57">
        <f t="shared" si="109"/>
        <v>0</v>
      </c>
      <c r="H439" s="57">
        <f t="shared" si="109"/>
        <v>0</v>
      </c>
      <c r="I439" s="57">
        <f t="shared" si="109"/>
        <v>0</v>
      </c>
      <c r="J439" s="57">
        <f t="shared" si="109"/>
        <v>0</v>
      </c>
      <c r="K439" s="31"/>
    </row>
    <row r="440" spans="1:11" ht="15">
      <c r="A440" s="25"/>
      <c r="B440" s="32"/>
      <c r="C440" s="57"/>
      <c r="D440" s="57"/>
      <c r="E440" s="57"/>
      <c r="F440" s="108"/>
      <c r="G440" s="57"/>
      <c r="H440" s="57"/>
      <c r="I440" s="57"/>
      <c r="J440" s="57"/>
      <c r="K440" s="31"/>
    </row>
    <row r="441" spans="1:11" ht="18.75">
      <c r="A441" s="25"/>
      <c r="B441" s="138"/>
      <c r="C441" s="139"/>
      <c r="D441" s="139"/>
      <c r="E441" s="139"/>
      <c r="F441" s="139"/>
      <c r="G441" s="139"/>
      <c r="H441" s="139"/>
      <c r="I441" s="139"/>
      <c r="J441" s="139"/>
      <c r="K441" s="140"/>
    </row>
    <row r="442" spans="1:11" ht="15">
      <c r="A442" s="25"/>
      <c r="B442" s="141" t="s">
        <v>13</v>
      </c>
      <c r="C442" s="141"/>
      <c r="D442" s="141"/>
      <c r="E442" s="141"/>
      <c r="F442" s="141"/>
      <c r="G442" s="141"/>
      <c r="H442" s="141"/>
      <c r="I442" s="141"/>
      <c r="J442" s="141"/>
      <c r="K442" s="141"/>
    </row>
    <row r="443" spans="1:11" ht="29.25">
      <c r="A443" s="25"/>
      <c r="B443" s="26" t="s">
        <v>14</v>
      </c>
      <c r="C443" s="62">
        <f>SUM(C444:C447)</f>
        <v>3690379</v>
      </c>
      <c r="D443" s="62">
        <f aca="true" t="shared" si="110" ref="D443:J443">SUM(D444:D447)</f>
        <v>359600</v>
      </c>
      <c r="E443" s="62">
        <f t="shared" si="110"/>
        <v>384200</v>
      </c>
      <c r="F443" s="111">
        <f t="shared" si="110"/>
        <v>369600</v>
      </c>
      <c r="G443" s="62">
        <f t="shared" si="110"/>
        <v>326979</v>
      </c>
      <c r="H443" s="62">
        <f t="shared" si="110"/>
        <v>675000</v>
      </c>
      <c r="I443" s="62">
        <f t="shared" si="110"/>
        <v>750000</v>
      </c>
      <c r="J443" s="62">
        <f t="shared" si="110"/>
        <v>825000</v>
      </c>
      <c r="K443" s="41"/>
    </row>
    <row r="444" spans="1:11" ht="15">
      <c r="A444" s="25">
        <f>A443+1</f>
        <v>1</v>
      </c>
      <c r="B444" s="29" t="s">
        <v>7</v>
      </c>
      <c r="C444" s="57">
        <f>SUM(D444:J444)</f>
        <v>0</v>
      </c>
      <c r="D444" s="57">
        <f>D449+D454+D459</f>
        <v>0</v>
      </c>
      <c r="E444" s="57">
        <f aca="true" t="shared" si="111" ref="E444:J444">E449+E454+E459</f>
        <v>0</v>
      </c>
      <c r="F444" s="108">
        <f t="shared" si="111"/>
        <v>0</v>
      </c>
      <c r="G444" s="57">
        <f t="shared" si="111"/>
        <v>0</v>
      </c>
      <c r="H444" s="57">
        <f t="shared" si="111"/>
        <v>0</v>
      </c>
      <c r="I444" s="57">
        <f t="shared" si="111"/>
        <v>0</v>
      </c>
      <c r="J444" s="57">
        <f t="shared" si="111"/>
        <v>0</v>
      </c>
      <c r="K444" s="31"/>
    </row>
    <row r="445" spans="1:11" ht="15">
      <c r="A445" s="25">
        <f>A444+1</f>
        <v>2</v>
      </c>
      <c r="B445" s="29" t="s">
        <v>8</v>
      </c>
      <c r="C445" s="57">
        <f>SUM(D445:J445)</f>
        <v>1043400</v>
      </c>
      <c r="D445" s="57">
        <f aca="true" t="shared" si="112" ref="D445:J447">D450+D455+D460</f>
        <v>89600</v>
      </c>
      <c r="E445" s="57">
        <f t="shared" si="112"/>
        <v>84200</v>
      </c>
      <c r="F445" s="108">
        <f>F450+F455+F460+F465</f>
        <v>119600</v>
      </c>
      <c r="G445" s="57">
        <f t="shared" si="112"/>
        <v>0</v>
      </c>
      <c r="H445" s="57">
        <f t="shared" si="112"/>
        <v>225000</v>
      </c>
      <c r="I445" s="57">
        <f t="shared" si="112"/>
        <v>250000</v>
      </c>
      <c r="J445" s="57">
        <f t="shared" si="112"/>
        <v>275000</v>
      </c>
      <c r="K445" s="31"/>
    </row>
    <row r="446" spans="1:11" ht="15">
      <c r="A446" s="25">
        <f>A445+1</f>
        <v>3</v>
      </c>
      <c r="B446" s="29" t="s">
        <v>9</v>
      </c>
      <c r="C446" s="57">
        <f>SUM(D446:J446)</f>
        <v>2646979</v>
      </c>
      <c r="D446" s="57">
        <f t="shared" si="112"/>
        <v>270000</v>
      </c>
      <c r="E446" s="57">
        <f t="shared" si="112"/>
        <v>300000</v>
      </c>
      <c r="F446" s="108">
        <f>F451+F456+F461+F466</f>
        <v>250000</v>
      </c>
      <c r="G446" s="57">
        <f t="shared" si="112"/>
        <v>326979</v>
      </c>
      <c r="H446" s="57">
        <f t="shared" si="112"/>
        <v>450000</v>
      </c>
      <c r="I446" s="57">
        <f t="shared" si="112"/>
        <v>500000</v>
      </c>
      <c r="J446" s="57">
        <f t="shared" si="112"/>
        <v>550000</v>
      </c>
      <c r="K446" s="31"/>
    </row>
    <row r="447" spans="1:11" ht="15">
      <c r="A447" s="25">
        <f>A446+1</f>
        <v>4</v>
      </c>
      <c r="B447" s="29" t="s">
        <v>10</v>
      </c>
      <c r="C447" s="57">
        <f>SUM(D447:J447)</f>
        <v>0</v>
      </c>
      <c r="D447" s="57">
        <f t="shared" si="112"/>
        <v>0</v>
      </c>
      <c r="E447" s="57">
        <f t="shared" si="112"/>
        <v>0</v>
      </c>
      <c r="F447" s="108">
        <f t="shared" si="112"/>
        <v>0</v>
      </c>
      <c r="G447" s="57">
        <f t="shared" si="112"/>
        <v>0</v>
      </c>
      <c r="H447" s="57">
        <f t="shared" si="112"/>
        <v>0</v>
      </c>
      <c r="I447" s="57">
        <f t="shared" si="112"/>
        <v>0</v>
      </c>
      <c r="J447" s="57">
        <f t="shared" si="112"/>
        <v>0</v>
      </c>
      <c r="K447" s="31"/>
    </row>
    <row r="448" spans="1:11" ht="127.5" customHeight="1">
      <c r="A448" s="25"/>
      <c r="B448" s="84" t="s">
        <v>102</v>
      </c>
      <c r="C448" s="64">
        <f>SUM(C449:C452)</f>
        <v>2315758</v>
      </c>
      <c r="D448" s="64">
        <f aca="true" t="shared" si="113" ref="D448:J448">SUM(D449:D452)</f>
        <v>220000</v>
      </c>
      <c r="E448" s="64">
        <f t="shared" si="113"/>
        <v>257200</v>
      </c>
      <c r="F448" s="112">
        <f t="shared" si="113"/>
        <v>150000</v>
      </c>
      <c r="G448" s="64">
        <f t="shared" si="113"/>
        <v>188558</v>
      </c>
      <c r="H448" s="64">
        <f t="shared" si="113"/>
        <v>450000</v>
      </c>
      <c r="I448" s="64">
        <f t="shared" si="113"/>
        <v>500000</v>
      </c>
      <c r="J448" s="64">
        <f t="shared" si="113"/>
        <v>550000</v>
      </c>
      <c r="K448" s="36" t="s">
        <v>39</v>
      </c>
    </row>
    <row r="449" spans="1:11" ht="15">
      <c r="A449" s="25">
        <v>1</v>
      </c>
      <c r="B449" s="29" t="s">
        <v>7</v>
      </c>
      <c r="C449" s="57">
        <f>SUM(D449:J449)</f>
        <v>0</v>
      </c>
      <c r="D449" s="57"/>
      <c r="E449" s="57"/>
      <c r="F449" s="108"/>
      <c r="G449" s="57"/>
      <c r="H449" s="57"/>
      <c r="I449" s="57"/>
      <c r="J449" s="57"/>
      <c r="K449" s="31"/>
    </row>
    <row r="450" spans="1:11" ht="15">
      <c r="A450" s="25">
        <v>2</v>
      </c>
      <c r="B450" s="29" t="s">
        <v>8</v>
      </c>
      <c r="C450" s="57">
        <f>SUM(D450:J450)</f>
        <v>84200</v>
      </c>
      <c r="D450" s="57"/>
      <c r="E450" s="57">
        <v>84200</v>
      </c>
      <c r="F450" s="108"/>
      <c r="G450" s="57"/>
      <c r="H450" s="57"/>
      <c r="I450" s="57"/>
      <c r="J450" s="57"/>
      <c r="K450" s="37"/>
    </row>
    <row r="451" spans="1:11" ht="15">
      <c r="A451" s="25">
        <v>3</v>
      </c>
      <c r="B451" s="29" t="s">
        <v>9</v>
      </c>
      <c r="C451" s="57">
        <f>SUM(D451:J451)</f>
        <v>2231558</v>
      </c>
      <c r="D451" s="57">
        <v>220000</v>
      </c>
      <c r="E451" s="57">
        <v>173000</v>
      </c>
      <c r="F451" s="108">
        <v>150000</v>
      </c>
      <c r="G451" s="57">
        <v>188558</v>
      </c>
      <c r="H451" s="57">
        <v>450000</v>
      </c>
      <c r="I451" s="57">
        <v>500000</v>
      </c>
      <c r="J451" s="57">
        <v>550000</v>
      </c>
      <c r="K451" s="31"/>
    </row>
    <row r="452" spans="1:11" ht="15">
      <c r="A452" s="25">
        <v>4</v>
      </c>
      <c r="B452" s="29" t="s">
        <v>10</v>
      </c>
      <c r="C452" s="57">
        <f>SUM(D452:J452)</f>
        <v>0</v>
      </c>
      <c r="D452" s="57"/>
      <c r="E452" s="57"/>
      <c r="F452" s="108"/>
      <c r="G452" s="57"/>
      <c r="H452" s="57"/>
      <c r="I452" s="57"/>
      <c r="J452" s="57"/>
      <c r="K452" s="31"/>
    </row>
    <row r="453" spans="1:11" ht="76.5" customHeight="1">
      <c r="A453" s="25"/>
      <c r="B453" s="84" t="s">
        <v>65</v>
      </c>
      <c r="C453" s="64">
        <f>SUM(C454:C457)</f>
        <v>315421</v>
      </c>
      <c r="D453" s="64">
        <f aca="true" t="shared" si="114" ref="D453:J453">SUM(D454:D457)</f>
        <v>50000</v>
      </c>
      <c r="E453" s="64">
        <f t="shared" si="114"/>
        <v>127000</v>
      </c>
      <c r="F453" s="112">
        <f t="shared" si="114"/>
        <v>0</v>
      </c>
      <c r="G453" s="64">
        <f t="shared" si="114"/>
        <v>138421</v>
      </c>
      <c r="H453" s="64">
        <f t="shared" si="114"/>
        <v>0</v>
      </c>
      <c r="I453" s="64">
        <f t="shared" si="114"/>
        <v>0</v>
      </c>
      <c r="J453" s="64">
        <f t="shared" si="114"/>
        <v>0</v>
      </c>
      <c r="K453" s="31"/>
    </row>
    <row r="454" spans="1:11" ht="15">
      <c r="A454" s="25">
        <v>1</v>
      </c>
      <c r="B454" s="29" t="s">
        <v>7</v>
      </c>
      <c r="C454" s="57">
        <f>SUM(D454:J454)</f>
        <v>0</v>
      </c>
      <c r="D454" s="57"/>
      <c r="E454" s="57"/>
      <c r="F454" s="108"/>
      <c r="G454" s="57"/>
      <c r="H454" s="57"/>
      <c r="I454" s="57"/>
      <c r="J454" s="57"/>
      <c r="K454" s="31"/>
    </row>
    <row r="455" spans="1:11" ht="15">
      <c r="A455" s="25">
        <v>2</v>
      </c>
      <c r="B455" s="29" t="s">
        <v>8</v>
      </c>
      <c r="C455" s="57">
        <f>SUM(D455:J455)</f>
        <v>0</v>
      </c>
      <c r="D455" s="57"/>
      <c r="E455" s="57">
        <v>0</v>
      </c>
      <c r="F455" s="108"/>
      <c r="G455" s="57"/>
      <c r="H455" s="57"/>
      <c r="I455" s="57"/>
      <c r="J455" s="57"/>
      <c r="K455" s="31"/>
    </row>
    <row r="456" spans="1:11" ht="15">
      <c r="A456" s="25">
        <v>3</v>
      </c>
      <c r="B456" s="29" t="s">
        <v>9</v>
      </c>
      <c r="C456" s="57">
        <f>SUM(D456:J456)</f>
        <v>315421</v>
      </c>
      <c r="D456" s="57">
        <v>50000</v>
      </c>
      <c r="E456" s="95">
        <v>127000</v>
      </c>
      <c r="F456" s="115"/>
      <c r="G456" s="80">
        <v>138421</v>
      </c>
      <c r="H456" s="65"/>
      <c r="I456" s="65"/>
      <c r="J456" s="65"/>
      <c r="K456" s="51"/>
    </row>
    <row r="457" spans="1:11" ht="15">
      <c r="A457" s="25">
        <v>4</v>
      </c>
      <c r="B457" s="29" t="s">
        <v>10</v>
      </c>
      <c r="C457" s="57">
        <f>SUM(D457:J457)</f>
        <v>0</v>
      </c>
      <c r="D457" s="65"/>
      <c r="E457" s="94"/>
      <c r="F457" s="113"/>
      <c r="G457" s="88"/>
      <c r="H457" s="65"/>
      <c r="I457" s="65"/>
      <c r="J457" s="65"/>
      <c r="K457" s="51"/>
    </row>
    <row r="458" spans="1:11" ht="48" customHeight="1">
      <c r="A458" s="52"/>
      <c r="B458" s="84" t="s">
        <v>73</v>
      </c>
      <c r="C458" s="64">
        <f>SUM(C459:C462)</f>
        <v>959200</v>
      </c>
      <c r="D458" s="64">
        <f aca="true" t="shared" si="115" ref="D458:J458">SUM(D459:D462)</f>
        <v>89600</v>
      </c>
      <c r="E458" s="64">
        <f t="shared" si="115"/>
        <v>0</v>
      </c>
      <c r="F458" s="112">
        <f t="shared" si="115"/>
        <v>119600</v>
      </c>
      <c r="G458" s="64">
        <f t="shared" si="115"/>
        <v>0</v>
      </c>
      <c r="H458" s="64">
        <f t="shared" si="115"/>
        <v>225000</v>
      </c>
      <c r="I458" s="64">
        <f t="shared" si="115"/>
        <v>250000</v>
      </c>
      <c r="J458" s="64">
        <f t="shared" si="115"/>
        <v>275000</v>
      </c>
      <c r="K458" s="51"/>
    </row>
    <row r="459" spans="1:11" ht="15">
      <c r="A459" s="25">
        <v>1</v>
      </c>
      <c r="B459" s="29" t="s">
        <v>7</v>
      </c>
      <c r="C459" s="57">
        <f>SUM(D459:J459)</f>
        <v>0</v>
      </c>
      <c r="D459" s="65"/>
      <c r="E459" s="94"/>
      <c r="F459" s="113"/>
      <c r="G459" s="88"/>
      <c r="H459" s="65"/>
      <c r="I459" s="65"/>
      <c r="J459" s="65"/>
      <c r="K459" s="51"/>
    </row>
    <row r="460" spans="1:11" ht="15">
      <c r="A460" s="25">
        <v>2</v>
      </c>
      <c r="B460" s="29" t="s">
        <v>8</v>
      </c>
      <c r="C460" s="57">
        <f>SUM(D460:J460)</f>
        <v>959200</v>
      </c>
      <c r="D460" s="80">
        <v>89600</v>
      </c>
      <c r="E460" s="57"/>
      <c r="F460" s="108">
        <v>119600</v>
      </c>
      <c r="G460" s="57"/>
      <c r="H460" s="57">
        <v>225000</v>
      </c>
      <c r="I460" s="57">
        <v>250000</v>
      </c>
      <c r="J460" s="57">
        <v>275000</v>
      </c>
      <c r="K460" s="51"/>
    </row>
    <row r="461" spans="1:11" ht="15">
      <c r="A461" s="25">
        <v>3</v>
      </c>
      <c r="B461" s="29" t="s">
        <v>9</v>
      </c>
      <c r="C461" s="57">
        <f>SUM(D461:J461)</f>
        <v>0</v>
      </c>
      <c r="D461" s="65"/>
      <c r="E461" s="94"/>
      <c r="F461" s="113"/>
      <c r="G461" s="88"/>
      <c r="H461" s="65"/>
      <c r="I461" s="65"/>
      <c r="J461" s="65"/>
      <c r="K461" s="51"/>
    </row>
    <row r="462" spans="1:11" ht="15">
      <c r="A462" s="25">
        <v>4</v>
      </c>
      <c r="B462" s="29" t="s">
        <v>10</v>
      </c>
      <c r="C462" s="57">
        <f>SUM(D462:J462)</f>
        <v>0</v>
      </c>
      <c r="D462" s="65"/>
      <c r="E462" s="94"/>
      <c r="F462" s="113"/>
      <c r="G462" s="88"/>
      <c r="H462" s="65"/>
      <c r="I462" s="65"/>
      <c r="J462" s="65"/>
      <c r="K462" s="51"/>
    </row>
    <row r="463" spans="1:11" ht="85.5" customHeight="1">
      <c r="A463" s="52"/>
      <c r="B463" s="84" t="s">
        <v>122</v>
      </c>
      <c r="C463" s="64">
        <f>SUM(C464:C467)</f>
        <v>100000</v>
      </c>
      <c r="D463" s="64">
        <f aca="true" t="shared" si="116" ref="D463:J463">SUM(D464:D467)</f>
        <v>0</v>
      </c>
      <c r="E463" s="64">
        <f t="shared" si="116"/>
        <v>0</v>
      </c>
      <c r="F463" s="112">
        <f t="shared" si="116"/>
        <v>100000</v>
      </c>
      <c r="G463" s="64">
        <f t="shared" si="116"/>
        <v>0</v>
      </c>
      <c r="H463" s="64">
        <f t="shared" si="116"/>
        <v>0</v>
      </c>
      <c r="I463" s="64">
        <f t="shared" si="116"/>
        <v>0</v>
      </c>
      <c r="J463" s="64">
        <f t="shared" si="116"/>
        <v>0</v>
      </c>
      <c r="K463" s="51"/>
    </row>
    <row r="464" spans="1:11" ht="15">
      <c r="A464" s="25">
        <v>1</v>
      </c>
      <c r="B464" s="29" t="s">
        <v>7</v>
      </c>
      <c r="C464" s="57">
        <f>SUM(D464:J464)</f>
        <v>0</v>
      </c>
      <c r="D464" s="65"/>
      <c r="E464" s="94"/>
      <c r="F464" s="113"/>
      <c r="G464" s="88"/>
      <c r="H464" s="65"/>
      <c r="I464" s="65"/>
      <c r="J464" s="65"/>
      <c r="K464" s="51"/>
    </row>
    <row r="465" spans="1:11" ht="15">
      <c r="A465" s="25">
        <v>2</v>
      </c>
      <c r="B465" s="29" t="s">
        <v>8</v>
      </c>
      <c r="C465" s="57">
        <f>SUM(D465:J465)</f>
        <v>0</v>
      </c>
      <c r="D465" s="80">
        <v>0</v>
      </c>
      <c r="E465" s="57"/>
      <c r="F465" s="108">
        <v>0</v>
      </c>
      <c r="G465" s="57"/>
      <c r="H465" s="57"/>
      <c r="I465" s="57"/>
      <c r="J465" s="57"/>
      <c r="K465" s="51"/>
    </row>
    <row r="466" spans="1:11" ht="15">
      <c r="A466" s="25">
        <v>3</v>
      </c>
      <c r="B466" s="29" t="s">
        <v>9</v>
      </c>
      <c r="C466" s="57">
        <f>SUM(D466:J466)</f>
        <v>100000</v>
      </c>
      <c r="D466" s="65"/>
      <c r="E466" s="94"/>
      <c r="F466" s="113">
        <v>100000</v>
      </c>
      <c r="G466" s="88"/>
      <c r="H466" s="65"/>
      <c r="I466" s="65"/>
      <c r="J466" s="65"/>
      <c r="K466" s="51"/>
    </row>
    <row r="467" spans="1:11" ht="15">
      <c r="A467" s="25">
        <v>4</v>
      </c>
      <c r="B467" s="29" t="s">
        <v>10</v>
      </c>
      <c r="C467" s="57">
        <f>SUM(D467:J467)</f>
        <v>0</v>
      </c>
      <c r="D467" s="65"/>
      <c r="E467" s="94"/>
      <c r="F467" s="113"/>
      <c r="G467" s="88"/>
      <c r="H467" s="65"/>
      <c r="I467" s="65"/>
      <c r="J467" s="65"/>
      <c r="K467" s="51"/>
    </row>
    <row r="468" spans="1:11" ht="87.75" customHeight="1">
      <c r="A468" s="1"/>
      <c r="B468" s="2"/>
      <c r="C468" s="3"/>
      <c r="D468" s="4"/>
      <c r="E468" s="4"/>
      <c r="F468" s="100"/>
      <c r="G468" s="3"/>
      <c r="H468" s="3"/>
      <c r="I468" s="131" t="s">
        <v>123</v>
      </c>
      <c r="J468" s="142" t="s">
        <v>40</v>
      </c>
      <c r="K468" s="142"/>
    </row>
    <row r="469" spans="1:11" ht="33" customHeight="1">
      <c r="A469" s="143" t="s">
        <v>41</v>
      </c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</row>
    <row r="470" spans="1:11" ht="15">
      <c r="A470" s="1"/>
      <c r="B470" s="2"/>
      <c r="C470" s="3"/>
      <c r="D470" s="3"/>
      <c r="E470" s="3"/>
      <c r="F470" s="99"/>
      <c r="G470" s="3"/>
      <c r="H470" s="3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99"/>
      <c r="G471" s="3"/>
      <c r="H471" s="3"/>
      <c r="I471" s="3"/>
      <c r="J471" s="3"/>
      <c r="K471" s="5"/>
    </row>
    <row r="472" spans="1:11" ht="15">
      <c r="A472" s="145" t="s">
        <v>1</v>
      </c>
      <c r="B472" s="147" t="s">
        <v>2</v>
      </c>
      <c r="C472" s="148" t="s">
        <v>90</v>
      </c>
      <c r="D472" s="149"/>
      <c r="E472" s="149"/>
      <c r="F472" s="149"/>
      <c r="G472" s="149"/>
      <c r="H472" s="149"/>
      <c r="I472" s="149"/>
      <c r="J472" s="149"/>
      <c r="K472" s="147" t="s">
        <v>3</v>
      </c>
    </row>
    <row r="473" spans="1:11" ht="93" customHeight="1">
      <c r="A473" s="146"/>
      <c r="B473" s="147"/>
      <c r="C473" s="21" t="s">
        <v>4</v>
      </c>
      <c r="D473" s="22">
        <v>2014</v>
      </c>
      <c r="E473" s="22">
        <v>2015</v>
      </c>
      <c r="F473" s="106">
        <v>2016</v>
      </c>
      <c r="G473" s="22">
        <v>2017</v>
      </c>
      <c r="H473" s="22">
        <v>2018</v>
      </c>
      <c r="I473" s="22">
        <v>2019</v>
      </c>
      <c r="J473" s="22">
        <v>2020</v>
      </c>
      <c r="K473" s="147"/>
    </row>
    <row r="474" spans="1:11" ht="15">
      <c r="A474" s="23">
        <v>1</v>
      </c>
      <c r="B474" s="24" t="s">
        <v>5</v>
      </c>
      <c r="C474" s="21">
        <v>3</v>
      </c>
      <c r="D474" s="22">
        <v>4</v>
      </c>
      <c r="E474" s="22">
        <v>5</v>
      </c>
      <c r="F474" s="106">
        <v>6</v>
      </c>
      <c r="G474" s="22">
        <v>7</v>
      </c>
      <c r="H474" s="22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12</v>
      </c>
      <c r="C475" s="60">
        <f>SUM(C476:C479)</f>
        <v>2616400</v>
      </c>
      <c r="D475" s="60">
        <f aca="true" t="shared" si="117" ref="D475:J475">SUM(D476:D479)</f>
        <v>276200</v>
      </c>
      <c r="E475" s="60">
        <f t="shared" si="117"/>
        <v>470000</v>
      </c>
      <c r="F475" s="107">
        <f t="shared" si="117"/>
        <v>300000</v>
      </c>
      <c r="G475" s="60">
        <f t="shared" si="117"/>
        <v>512000</v>
      </c>
      <c r="H475" s="60">
        <f t="shared" si="117"/>
        <v>335700</v>
      </c>
      <c r="I475" s="60">
        <f t="shared" si="117"/>
        <v>352500</v>
      </c>
      <c r="J475" s="60">
        <f t="shared" si="117"/>
        <v>370000</v>
      </c>
      <c r="K475" s="28"/>
    </row>
    <row r="476" spans="1:11" ht="15">
      <c r="A476" s="25">
        <f>A475+1</f>
        <v>1</v>
      </c>
      <c r="B476" s="29" t="s">
        <v>7</v>
      </c>
      <c r="C476" s="57">
        <f>SUM(D476:J476)</f>
        <v>0</v>
      </c>
      <c r="D476" s="57">
        <f>D484</f>
        <v>0</v>
      </c>
      <c r="E476" s="57">
        <f aca="true" t="shared" si="118" ref="E476:J476">E484</f>
        <v>0</v>
      </c>
      <c r="F476" s="108">
        <f t="shared" si="118"/>
        <v>0</v>
      </c>
      <c r="G476" s="57">
        <f t="shared" si="118"/>
        <v>0</v>
      </c>
      <c r="H476" s="57">
        <f t="shared" si="118"/>
        <v>0</v>
      </c>
      <c r="I476" s="57">
        <f t="shared" si="118"/>
        <v>0</v>
      </c>
      <c r="J476" s="57">
        <f t="shared" si="118"/>
        <v>0</v>
      </c>
      <c r="K476" s="31"/>
    </row>
    <row r="477" spans="1:11" ht="15">
      <c r="A477" s="25">
        <f>A476+1</f>
        <v>2</v>
      </c>
      <c r="B477" s="29" t="s">
        <v>8</v>
      </c>
      <c r="C477" s="57">
        <f>SUM(D477:J477)</f>
        <v>0</v>
      </c>
      <c r="D477" s="57">
        <f aca="true" t="shared" si="119" ref="D477:J479">D485</f>
        <v>0</v>
      </c>
      <c r="E477" s="57">
        <f t="shared" si="119"/>
        <v>0</v>
      </c>
      <c r="F477" s="108">
        <f t="shared" si="119"/>
        <v>0</v>
      </c>
      <c r="G477" s="57">
        <f t="shared" si="119"/>
        <v>0</v>
      </c>
      <c r="H477" s="57">
        <f t="shared" si="119"/>
        <v>0</v>
      </c>
      <c r="I477" s="57">
        <f t="shared" si="119"/>
        <v>0</v>
      </c>
      <c r="J477" s="57">
        <f t="shared" si="119"/>
        <v>0</v>
      </c>
      <c r="K477" s="31"/>
    </row>
    <row r="478" spans="1:11" ht="15">
      <c r="A478" s="25">
        <f>A477+1</f>
        <v>3</v>
      </c>
      <c r="B478" s="29" t="s">
        <v>9</v>
      </c>
      <c r="C478" s="57">
        <f>SUM(D478:J478)</f>
        <v>2616400</v>
      </c>
      <c r="D478" s="57">
        <f t="shared" si="119"/>
        <v>276200</v>
      </c>
      <c r="E478" s="57">
        <f t="shared" si="119"/>
        <v>470000</v>
      </c>
      <c r="F478" s="108">
        <f t="shared" si="119"/>
        <v>300000</v>
      </c>
      <c r="G478" s="57">
        <f t="shared" si="119"/>
        <v>512000</v>
      </c>
      <c r="H478" s="57">
        <f t="shared" si="119"/>
        <v>335700</v>
      </c>
      <c r="I478" s="57">
        <f t="shared" si="119"/>
        <v>352500</v>
      </c>
      <c r="J478" s="57">
        <f t="shared" si="119"/>
        <v>370000</v>
      </c>
      <c r="K478" s="31"/>
    </row>
    <row r="479" spans="1:11" ht="15">
      <c r="A479" s="25">
        <f>A478+1</f>
        <v>4</v>
      </c>
      <c r="B479" s="29" t="s">
        <v>10</v>
      </c>
      <c r="C479" s="57">
        <f>SUM(D479:J479)</f>
        <v>0</v>
      </c>
      <c r="D479" s="57">
        <f t="shared" si="119"/>
        <v>0</v>
      </c>
      <c r="E479" s="57">
        <f t="shared" si="119"/>
        <v>0</v>
      </c>
      <c r="F479" s="108">
        <f t="shared" si="119"/>
        <v>0</v>
      </c>
      <c r="G479" s="57">
        <f t="shared" si="119"/>
        <v>0</v>
      </c>
      <c r="H479" s="57">
        <f t="shared" si="119"/>
        <v>0</v>
      </c>
      <c r="I479" s="57">
        <f t="shared" si="119"/>
        <v>0</v>
      </c>
      <c r="J479" s="57">
        <f t="shared" si="119"/>
        <v>0</v>
      </c>
      <c r="K479" s="31"/>
    </row>
    <row r="480" spans="1:11" ht="15">
      <c r="A480" s="25"/>
      <c r="B480" s="32"/>
      <c r="C480" s="30"/>
      <c r="D480" s="30"/>
      <c r="E480" s="30"/>
      <c r="F480" s="110"/>
      <c r="G480" s="30"/>
      <c r="H480" s="30"/>
      <c r="I480" s="30"/>
      <c r="J480" s="30"/>
      <c r="K480" s="31"/>
    </row>
    <row r="481" spans="1:11" ht="18.75">
      <c r="A481" s="25"/>
      <c r="B481" s="138"/>
      <c r="C481" s="139"/>
      <c r="D481" s="139"/>
      <c r="E481" s="139"/>
      <c r="F481" s="139"/>
      <c r="G481" s="139"/>
      <c r="H481" s="139"/>
      <c r="I481" s="139"/>
      <c r="J481" s="139"/>
      <c r="K481" s="140"/>
    </row>
    <row r="482" spans="1:11" ht="15">
      <c r="A482" s="25"/>
      <c r="B482" s="141" t="s">
        <v>22</v>
      </c>
      <c r="C482" s="141"/>
      <c r="D482" s="141"/>
      <c r="E482" s="141"/>
      <c r="F482" s="141"/>
      <c r="G482" s="141"/>
      <c r="H482" s="141"/>
      <c r="I482" s="141"/>
      <c r="J482" s="141"/>
      <c r="K482" s="141"/>
    </row>
    <row r="483" spans="1:11" ht="29.25">
      <c r="A483" s="25"/>
      <c r="B483" s="26" t="s">
        <v>14</v>
      </c>
      <c r="C483" s="81">
        <f>SUM(C484:C487)</f>
        <v>2616400</v>
      </c>
      <c r="D483" s="81">
        <f aca="true" t="shared" si="120" ref="D483:J483">SUM(D484:D487)</f>
        <v>276200</v>
      </c>
      <c r="E483" s="81">
        <f t="shared" si="120"/>
        <v>470000</v>
      </c>
      <c r="F483" s="125">
        <f t="shared" si="120"/>
        <v>300000</v>
      </c>
      <c r="G483" s="81">
        <f t="shared" si="120"/>
        <v>512000</v>
      </c>
      <c r="H483" s="81">
        <f t="shared" si="120"/>
        <v>335700</v>
      </c>
      <c r="I483" s="81">
        <f t="shared" si="120"/>
        <v>352500</v>
      </c>
      <c r="J483" s="81">
        <f t="shared" si="120"/>
        <v>370000</v>
      </c>
      <c r="K483" s="41"/>
    </row>
    <row r="484" spans="1:11" ht="15">
      <c r="A484" s="25">
        <f>A483+1</f>
        <v>1</v>
      </c>
      <c r="B484" s="29" t="s">
        <v>7</v>
      </c>
      <c r="C484" s="82">
        <f>SUM(D484:J484)</f>
        <v>0</v>
      </c>
      <c r="D484" s="82">
        <f>D489</f>
        <v>0</v>
      </c>
      <c r="E484" s="82">
        <f aca="true" t="shared" si="121" ref="E484:J484">E489</f>
        <v>0</v>
      </c>
      <c r="F484" s="126">
        <f t="shared" si="121"/>
        <v>0</v>
      </c>
      <c r="G484" s="82">
        <f t="shared" si="121"/>
        <v>0</v>
      </c>
      <c r="H484" s="82">
        <f t="shared" si="121"/>
        <v>0</v>
      </c>
      <c r="I484" s="82">
        <f t="shared" si="121"/>
        <v>0</v>
      </c>
      <c r="J484" s="82">
        <f t="shared" si="121"/>
        <v>0</v>
      </c>
      <c r="K484" s="31"/>
    </row>
    <row r="485" spans="1:11" ht="15">
      <c r="A485" s="25">
        <f>A484+1</f>
        <v>2</v>
      </c>
      <c r="B485" s="29" t="s">
        <v>8</v>
      </c>
      <c r="C485" s="82">
        <f>SUM(D485:J485)</f>
        <v>0</v>
      </c>
      <c r="D485" s="82">
        <f aca="true" t="shared" si="122" ref="D485:J487">D490</f>
        <v>0</v>
      </c>
      <c r="E485" s="82">
        <f t="shared" si="122"/>
        <v>0</v>
      </c>
      <c r="F485" s="126">
        <f t="shared" si="122"/>
        <v>0</v>
      </c>
      <c r="G485" s="82">
        <f t="shared" si="122"/>
        <v>0</v>
      </c>
      <c r="H485" s="82">
        <f t="shared" si="122"/>
        <v>0</v>
      </c>
      <c r="I485" s="82">
        <f t="shared" si="122"/>
        <v>0</v>
      </c>
      <c r="J485" s="82">
        <f t="shared" si="122"/>
        <v>0</v>
      </c>
      <c r="K485" s="31"/>
    </row>
    <row r="486" spans="1:11" ht="15">
      <c r="A486" s="25">
        <f>A485+1</f>
        <v>3</v>
      </c>
      <c r="B486" s="29" t="s">
        <v>9</v>
      </c>
      <c r="C486" s="82">
        <f>SUM(D486:J486)</f>
        <v>2616400</v>
      </c>
      <c r="D486" s="82">
        <f t="shared" si="122"/>
        <v>276200</v>
      </c>
      <c r="E486" s="82">
        <f t="shared" si="122"/>
        <v>470000</v>
      </c>
      <c r="F486" s="126">
        <f t="shared" si="122"/>
        <v>300000</v>
      </c>
      <c r="G486" s="82">
        <f t="shared" si="122"/>
        <v>512000</v>
      </c>
      <c r="H486" s="82">
        <f t="shared" si="122"/>
        <v>335700</v>
      </c>
      <c r="I486" s="82">
        <f t="shared" si="122"/>
        <v>352500</v>
      </c>
      <c r="J486" s="82">
        <f t="shared" si="122"/>
        <v>370000</v>
      </c>
      <c r="K486" s="31"/>
    </row>
    <row r="487" spans="1:11" ht="15">
      <c r="A487" s="25">
        <f>A486+1</f>
        <v>4</v>
      </c>
      <c r="B487" s="29" t="s">
        <v>10</v>
      </c>
      <c r="C487" s="82">
        <f>SUM(D487:J487)</f>
        <v>0</v>
      </c>
      <c r="D487" s="82">
        <f t="shared" si="122"/>
        <v>0</v>
      </c>
      <c r="E487" s="82">
        <f t="shared" si="122"/>
        <v>0</v>
      </c>
      <c r="F487" s="126">
        <f t="shared" si="122"/>
        <v>0</v>
      </c>
      <c r="G487" s="82">
        <f t="shared" si="122"/>
        <v>0</v>
      </c>
      <c r="H487" s="82">
        <f t="shared" si="122"/>
        <v>0</v>
      </c>
      <c r="I487" s="82">
        <f t="shared" si="122"/>
        <v>0</v>
      </c>
      <c r="J487" s="82">
        <f t="shared" si="122"/>
        <v>0</v>
      </c>
      <c r="K487" s="31"/>
    </row>
    <row r="488" spans="1:11" ht="78.75">
      <c r="A488" s="25"/>
      <c r="B488" s="45" t="s">
        <v>115</v>
      </c>
      <c r="C488" s="83">
        <f>SUM(C489:C492)</f>
        <v>2616400</v>
      </c>
      <c r="D488" s="83">
        <f aca="true" t="shared" si="123" ref="D488:J488">SUM(D489:D492)</f>
        <v>276200</v>
      </c>
      <c r="E488" s="83">
        <f t="shared" si="123"/>
        <v>470000</v>
      </c>
      <c r="F488" s="127">
        <f t="shared" si="123"/>
        <v>300000</v>
      </c>
      <c r="G488" s="83">
        <f t="shared" si="123"/>
        <v>512000</v>
      </c>
      <c r="H488" s="83">
        <f t="shared" si="123"/>
        <v>335700</v>
      </c>
      <c r="I488" s="83">
        <f t="shared" si="123"/>
        <v>352500</v>
      </c>
      <c r="J488" s="83">
        <f t="shared" si="123"/>
        <v>370000</v>
      </c>
      <c r="K488" s="36" t="s">
        <v>42</v>
      </c>
    </row>
    <row r="489" spans="1:11" ht="15">
      <c r="A489" s="25">
        <v>1</v>
      </c>
      <c r="B489" s="29" t="s">
        <v>7</v>
      </c>
      <c r="C489" s="82">
        <f>SUM(D489:J489)</f>
        <v>0</v>
      </c>
      <c r="D489" s="82"/>
      <c r="E489" s="82"/>
      <c r="F489" s="126"/>
      <c r="G489" s="82"/>
      <c r="H489" s="82"/>
      <c r="I489" s="82"/>
      <c r="J489" s="82"/>
      <c r="K489" s="31"/>
    </row>
    <row r="490" spans="1:11" ht="15">
      <c r="A490" s="25">
        <v>2</v>
      </c>
      <c r="B490" s="29" t="s">
        <v>8</v>
      </c>
      <c r="C490" s="82">
        <f>SUM(D490:J490)</f>
        <v>0</v>
      </c>
      <c r="D490" s="82"/>
      <c r="E490" s="82"/>
      <c r="F490" s="126"/>
      <c r="G490" s="82"/>
      <c r="H490" s="82"/>
      <c r="I490" s="82"/>
      <c r="J490" s="82"/>
      <c r="K490" s="37"/>
    </row>
    <row r="491" spans="1:11" ht="15">
      <c r="A491" s="25">
        <v>3</v>
      </c>
      <c r="B491" s="29" t="s">
        <v>9</v>
      </c>
      <c r="C491" s="82">
        <f>SUM(D491:J491)</f>
        <v>2616400</v>
      </c>
      <c r="D491" s="82">
        <v>276200</v>
      </c>
      <c r="E491" s="82">
        <v>470000</v>
      </c>
      <c r="F491" s="126">
        <v>300000</v>
      </c>
      <c r="G491" s="82">
        <v>512000</v>
      </c>
      <c r="H491" s="82">
        <v>335700</v>
      </c>
      <c r="I491" s="82">
        <v>352500</v>
      </c>
      <c r="J491" s="82">
        <v>370000</v>
      </c>
      <c r="K491" s="31"/>
    </row>
    <row r="492" spans="1:11" ht="15">
      <c r="A492" s="25">
        <v>4</v>
      </c>
      <c r="B492" s="29" t="s">
        <v>10</v>
      </c>
      <c r="C492" s="82">
        <f>SUM(D492:J492)</f>
        <v>0</v>
      </c>
      <c r="D492" s="82"/>
      <c r="E492" s="82"/>
      <c r="F492" s="126"/>
      <c r="G492" s="82"/>
      <c r="H492" s="82"/>
      <c r="I492" s="82"/>
      <c r="J492" s="82"/>
      <c r="K492" s="31"/>
    </row>
    <row r="494" spans="1:11" ht="88.5" customHeight="1">
      <c r="A494" s="1"/>
      <c r="B494" s="2"/>
      <c r="C494" s="3"/>
      <c r="D494" s="4"/>
      <c r="E494" s="4"/>
      <c r="F494" s="100"/>
      <c r="G494" s="3"/>
      <c r="H494" s="3"/>
      <c r="I494" s="131" t="s">
        <v>123</v>
      </c>
      <c r="J494" s="142" t="s">
        <v>43</v>
      </c>
      <c r="K494" s="142"/>
    </row>
    <row r="495" spans="1:11" ht="33.75" customHeight="1">
      <c r="A495" s="143" t="s">
        <v>88</v>
      </c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</row>
    <row r="496" spans="1:11" ht="15">
      <c r="A496" s="145" t="s">
        <v>1</v>
      </c>
      <c r="B496" s="147" t="s">
        <v>2</v>
      </c>
      <c r="C496" s="148" t="s">
        <v>90</v>
      </c>
      <c r="D496" s="149"/>
      <c r="E496" s="149"/>
      <c r="F496" s="149"/>
      <c r="G496" s="149"/>
      <c r="H496" s="149"/>
      <c r="I496" s="149"/>
      <c r="J496" s="149"/>
      <c r="K496" s="147" t="s">
        <v>3</v>
      </c>
    </row>
    <row r="497" spans="1:11" ht="90.75" customHeight="1">
      <c r="A497" s="146"/>
      <c r="B497" s="147"/>
      <c r="C497" s="21" t="s">
        <v>4</v>
      </c>
      <c r="D497" s="22">
        <v>2014</v>
      </c>
      <c r="E497" s="22">
        <v>2015</v>
      </c>
      <c r="F497" s="106">
        <v>2016</v>
      </c>
      <c r="G497" s="22">
        <v>2017</v>
      </c>
      <c r="H497" s="22">
        <v>2018</v>
      </c>
      <c r="I497" s="22">
        <v>2019</v>
      </c>
      <c r="J497" s="22">
        <v>2020</v>
      </c>
      <c r="K497" s="147"/>
    </row>
    <row r="498" spans="1:11" ht="15">
      <c r="A498" s="23">
        <v>1</v>
      </c>
      <c r="B498" s="24" t="s">
        <v>5</v>
      </c>
      <c r="C498" s="21">
        <v>3</v>
      </c>
      <c r="D498" s="22">
        <v>4</v>
      </c>
      <c r="E498" s="22">
        <v>5</v>
      </c>
      <c r="F498" s="106">
        <v>6</v>
      </c>
      <c r="G498" s="22">
        <v>7</v>
      </c>
      <c r="H498" s="22">
        <v>8</v>
      </c>
      <c r="I498" s="22">
        <v>9</v>
      </c>
      <c r="J498" s="22">
        <v>10</v>
      </c>
      <c r="K498" s="22">
        <v>11</v>
      </c>
    </row>
    <row r="499" spans="1:11" ht="57.75">
      <c r="A499" s="25"/>
      <c r="B499" s="26" t="s">
        <v>12</v>
      </c>
      <c r="C499" s="73">
        <f>SUM(C500:C503)</f>
        <v>24017306</v>
      </c>
      <c r="D499" s="73">
        <f aca="true" t="shared" si="124" ref="D499:J499">SUM(D500:D503)</f>
        <v>1761984</v>
      </c>
      <c r="E499" s="73">
        <f t="shared" si="124"/>
        <v>2877400</v>
      </c>
      <c r="F499" s="122">
        <f t="shared" si="124"/>
        <v>0</v>
      </c>
      <c r="G499" s="73">
        <f t="shared" si="124"/>
        <v>1307922</v>
      </c>
      <c r="H499" s="73">
        <f t="shared" si="124"/>
        <v>5670000</v>
      </c>
      <c r="I499" s="73">
        <f t="shared" si="124"/>
        <v>6000000</v>
      </c>
      <c r="J499" s="73">
        <f t="shared" si="124"/>
        <v>6400000</v>
      </c>
      <c r="K499" s="28"/>
    </row>
    <row r="500" spans="1:11" ht="15">
      <c r="A500" s="25">
        <f>A499+1</f>
        <v>1</v>
      </c>
      <c r="B500" s="29" t="s">
        <v>7</v>
      </c>
      <c r="C500" s="64">
        <f>SUM(D500:J500)</f>
        <v>1015400</v>
      </c>
      <c r="D500" s="64">
        <f>D508</f>
        <v>405200</v>
      </c>
      <c r="E500" s="64">
        <f aca="true" t="shared" si="125" ref="E500:J500">E508</f>
        <v>610200</v>
      </c>
      <c r="F500" s="112">
        <f t="shared" si="125"/>
        <v>0</v>
      </c>
      <c r="G500" s="64">
        <f t="shared" si="125"/>
        <v>0</v>
      </c>
      <c r="H500" s="64">
        <f t="shared" si="125"/>
        <v>0</v>
      </c>
      <c r="I500" s="64">
        <f t="shared" si="125"/>
        <v>0</v>
      </c>
      <c r="J500" s="64">
        <f t="shared" si="125"/>
        <v>0</v>
      </c>
      <c r="K500" s="31"/>
    </row>
    <row r="501" spans="1:11" ht="15">
      <c r="A501" s="25">
        <f>A500+1</f>
        <v>2</v>
      </c>
      <c r="B501" s="29" t="s">
        <v>8</v>
      </c>
      <c r="C501" s="64">
        <f>SUM(D501:J501)</f>
        <v>15282448</v>
      </c>
      <c r="D501" s="64">
        <f aca="true" t="shared" si="126" ref="D501:J503">D509</f>
        <v>665248</v>
      </c>
      <c r="E501" s="64">
        <f t="shared" si="126"/>
        <v>1067200</v>
      </c>
      <c r="F501" s="112">
        <f t="shared" si="126"/>
        <v>0</v>
      </c>
      <c r="G501" s="64">
        <f t="shared" si="126"/>
        <v>0</v>
      </c>
      <c r="H501" s="64">
        <f t="shared" si="126"/>
        <v>4250000</v>
      </c>
      <c r="I501" s="64">
        <f t="shared" si="126"/>
        <v>4500000</v>
      </c>
      <c r="J501" s="64">
        <f t="shared" si="126"/>
        <v>4800000</v>
      </c>
      <c r="K501" s="31"/>
    </row>
    <row r="502" spans="1:11" ht="15">
      <c r="A502" s="25">
        <f>A501+1</f>
        <v>3</v>
      </c>
      <c r="B502" s="29" t="s">
        <v>9</v>
      </c>
      <c r="C502" s="64">
        <f>SUM(D502:J502)</f>
        <v>7719458</v>
      </c>
      <c r="D502" s="64">
        <f t="shared" si="126"/>
        <v>691536</v>
      </c>
      <c r="E502" s="64">
        <f t="shared" si="126"/>
        <v>1200000</v>
      </c>
      <c r="F502" s="112">
        <f t="shared" si="126"/>
        <v>0</v>
      </c>
      <c r="G502" s="64">
        <f t="shared" si="126"/>
        <v>1307922</v>
      </c>
      <c r="H502" s="64">
        <f t="shared" si="126"/>
        <v>1420000</v>
      </c>
      <c r="I502" s="64">
        <f t="shared" si="126"/>
        <v>1500000</v>
      </c>
      <c r="J502" s="64">
        <f t="shared" si="126"/>
        <v>1600000</v>
      </c>
      <c r="K502" s="31"/>
    </row>
    <row r="503" spans="1:11" ht="15">
      <c r="A503" s="25">
        <f>A502+1</f>
        <v>4</v>
      </c>
      <c r="B503" s="29" t="s">
        <v>10</v>
      </c>
      <c r="C503" s="64">
        <f>SUM(D503:J503)</f>
        <v>0</v>
      </c>
      <c r="D503" s="64">
        <f t="shared" si="126"/>
        <v>0</v>
      </c>
      <c r="E503" s="64">
        <f t="shared" si="126"/>
        <v>0</v>
      </c>
      <c r="F503" s="112">
        <f t="shared" si="126"/>
        <v>0</v>
      </c>
      <c r="G503" s="64">
        <f t="shared" si="126"/>
        <v>0</v>
      </c>
      <c r="H503" s="64">
        <f t="shared" si="126"/>
        <v>0</v>
      </c>
      <c r="I503" s="64">
        <f t="shared" si="126"/>
        <v>0</v>
      </c>
      <c r="J503" s="64">
        <f t="shared" si="126"/>
        <v>0</v>
      </c>
      <c r="K503" s="31"/>
    </row>
    <row r="504" spans="1:11" ht="15">
      <c r="A504" s="25"/>
      <c r="B504" s="32"/>
      <c r="C504" s="30"/>
      <c r="D504" s="30"/>
      <c r="E504" s="30"/>
      <c r="F504" s="110"/>
      <c r="G504" s="30"/>
      <c r="H504" s="30"/>
      <c r="I504" s="30"/>
      <c r="J504" s="30"/>
      <c r="K504" s="31"/>
    </row>
    <row r="505" spans="1:11" ht="18.75">
      <c r="A505" s="25"/>
      <c r="B505" s="138"/>
      <c r="C505" s="139"/>
      <c r="D505" s="139"/>
      <c r="E505" s="139"/>
      <c r="F505" s="139"/>
      <c r="G505" s="139"/>
      <c r="H505" s="139"/>
      <c r="I505" s="139"/>
      <c r="J505" s="139"/>
      <c r="K505" s="140"/>
    </row>
    <row r="506" spans="1:11" ht="15">
      <c r="A506" s="25"/>
      <c r="B506" s="141" t="s">
        <v>22</v>
      </c>
      <c r="C506" s="141"/>
      <c r="D506" s="141"/>
      <c r="E506" s="141"/>
      <c r="F506" s="141"/>
      <c r="G506" s="141"/>
      <c r="H506" s="141"/>
      <c r="I506" s="141"/>
      <c r="J506" s="141"/>
      <c r="K506" s="141"/>
    </row>
    <row r="507" spans="1:11" ht="29.25">
      <c r="A507" s="25"/>
      <c r="B507" s="26" t="s">
        <v>14</v>
      </c>
      <c r="C507" s="67">
        <f>SUM(C508:C511)</f>
        <v>24017306</v>
      </c>
      <c r="D507" s="67">
        <f aca="true" t="shared" si="127" ref="D507:J507">SUM(D508:D511)</f>
        <v>1761984</v>
      </c>
      <c r="E507" s="67">
        <f t="shared" si="127"/>
        <v>2877400</v>
      </c>
      <c r="F507" s="123">
        <f t="shared" si="127"/>
        <v>0</v>
      </c>
      <c r="G507" s="67">
        <f t="shared" si="127"/>
        <v>1307922</v>
      </c>
      <c r="H507" s="67">
        <f t="shared" si="127"/>
        <v>5670000</v>
      </c>
      <c r="I507" s="67">
        <f t="shared" si="127"/>
        <v>6000000</v>
      </c>
      <c r="J507" s="67">
        <f t="shared" si="127"/>
        <v>6400000</v>
      </c>
      <c r="K507" s="41"/>
    </row>
    <row r="508" spans="1:11" ht="15">
      <c r="A508" s="25">
        <f>A507+1</f>
        <v>1</v>
      </c>
      <c r="B508" s="29" t="s">
        <v>7</v>
      </c>
      <c r="C508" s="69">
        <f>SUM(D508:J508)</f>
        <v>1015400</v>
      </c>
      <c r="D508" s="69">
        <f>D513+D518</f>
        <v>405200</v>
      </c>
      <c r="E508" s="69">
        <f aca="true" t="shared" si="128" ref="E508:J508">E513+E518</f>
        <v>610200</v>
      </c>
      <c r="F508" s="124">
        <f t="shared" si="128"/>
        <v>0</v>
      </c>
      <c r="G508" s="69">
        <f t="shared" si="128"/>
        <v>0</v>
      </c>
      <c r="H508" s="69">
        <f t="shared" si="128"/>
        <v>0</v>
      </c>
      <c r="I508" s="69">
        <f t="shared" si="128"/>
        <v>0</v>
      </c>
      <c r="J508" s="69">
        <f t="shared" si="128"/>
        <v>0</v>
      </c>
      <c r="K508" s="31"/>
    </row>
    <row r="509" spans="1:11" ht="15">
      <c r="A509" s="25">
        <f>A508+1</f>
        <v>2</v>
      </c>
      <c r="B509" s="29" t="s">
        <v>8</v>
      </c>
      <c r="C509" s="69">
        <f>SUM(D509:J509)</f>
        <v>15282448</v>
      </c>
      <c r="D509" s="69">
        <f aca="true" t="shared" si="129" ref="D509:J511">D514+D519</f>
        <v>665248</v>
      </c>
      <c r="E509" s="69">
        <f t="shared" si="129"/>
        <v>1067200</v>
      </c>
      <c r="F509" s="124">
        <f t="shared" si="129"/>
        <v>0</v>
      </c>
      <c r="G509" s="69">
        <f t="shared" si="129"/>
        <v>0</v>
      </c>
      <c r="H509" s="69">
        <f t="shared" si="129"/>
        <v>4250000</v>
      </c>
      <c r="I509" s="69">
        <f t="shared" si="129"/>
        <v>4500000</v>
      </c>
      <c r="J509" s="69">
        <f t="shared" si="129"/>
        <v>4800000</v>
      </c>
      <c r="K509" s="31"/>
    </row>
    <row r="510" spans="1:11" ht="15">
      <c r="A510" s="25">
        <f>A509+1</f>
        <v>3</v>
      </c>
      <c r="B510" s="29" t="s">
        <v>9</v>
      </c>
      <c r="C510" s="69">
        <f>SUM(D510:J510)</f>
        <v>7719458</v>
      </c>
      <c r="D510" s="69">
        <f t="shared" si="129"/>
        <v>691536</v>
      </c>
      <c r="E510" s="69">
        <f t="shared" si="129"/>
        <v>1200000</v>
      </c>
      <c r="F510" s="124">
        <f t="shared" si="129"/>
        <v>0</v>
      </c>
      <c r="G510" s="69">
        <f t="shared" si="129"/>
        <v>1307922</v>
      </c>
      <c r="H510" s="69">
        <f t="shared" si="129"/>
        <v>1420000</v>
      </c>
      <c r="I510" s="69">
        <f t="shared" si="129"/>
        <v>1500000</v>
      </c>
      <c r="J510" s="69">
        <f t="shared" si="129"/>
        <v>1600000</v>
      </c>
      <c r="K510" s="31"/>
    </row>
    <row r="511" spans="1:11" ht="15">
      <c r="A511" s="25">
        <f>A510+1</f>
        <v>4</v>
      </c>
      <c r="B511" s="29" t="s">
        <v>10</v>
      </c>
      <c r="C511" s="69">
        <f>SUM(D511:J511)</f>
        <v>0</v>
      </c>
      <c r="D511" s="69">
        <f t="shared" si="129"/>
        <v>0</v>
      </c>
      <c r="E511" s="69">
        <f t="shared" si="129"/>
        <v>0</v>
      </c>
      <c r="F511" s="124">
        <f t="shared" si="129"/>
        <v>0</v>
      </c>
      <c r="G511" s="69">
        <f t="shared" si="129"/>
        <v>0</v>
      </c>
      <c r="H511" s="69">
        <f t="shared" si="129"/>
        <v>0</v>
      </c>
      <c r="I511" s="69">
        <f t="shared" si="129"/>
        <v>0</v>
      </c>
      <c r="J511" s="69">
        <f t="shared" si="129"/>
        <v>0</v>
      </c>
      <c r="K511" s="31"/>
    </row>
    <row r="512" spans="1:11" ht="78.75">
      <c r="A512" s="25"/>
      <c r="B512" s="45" t="s">
        <v>74</v>
      </c>
      <c r="C512" s="69">
        <f>SUM(C513:C516)</f>
        <v>22339906</v>
      </c>
      <c r="D512" s="69">
        <f aca="true" t="shared" si="130" ref="D512:J512">SUM(D513:D516)</f>
        <v>1761984</v>
      </c>
      <c r="E512" s="69">
        <f t="shared" si="130"/>
        <v>1200000</v>
      </c>
      <c r="F512" s="124">
        <f t="shared" si="130"/>
        <v>0</v>
      </c>
      <c r="G512" s="69">
        <f t="shared" si="130"/>
        <v>1307922</v>
      </c>
      <c r="H512" s="69">
        <f t="shared" si="130"/>
        <v>5670000</v>
      </c>
      <c r="I512" s="69">
        <f t="shared" si="130"/>
        <v>6000000</v>
      </c>
      <c r="J512" s="69">
        <f t="shared" si="130"/>
        <v>6400000</v>
      </c>
      <c r="K512" s="36" t="s">
        <v>44</v>
      </c>
    </row>
    <row r="513" spans="1:11" ht="15">
      <c r="A513" s="25">
        <v>1</v>
      </c>
      <c r="B513" s="29" t="s">
        <v>7</v>
      </c>
      <c r="C513" s="68">
        <f>SUM(D513:J513)</f>
        <v>405200</v>
      </c>
      <c r="D513" s="68">
        <v>405200</v>
      </c>
      <c r="E513" s="68"/>
      <c r="F513" s="118"/>
      <c r="G513" s="68"/>
      <c r="H513" s="68"/>
      <c r="I513" s="68"/>
      <c r="J513" s="68"/>
      <c r="K513" s="31"/>
    </row>
    <row r="514" spans="1:11" ht="15">
      <c r="A514" s="25">
        <v>2</v>
      </c>
      <c r="B514" s="29" t="s">
        <v>8</v>
      </c>
      <c r="C514" s="68">
        <f>SUM(D514:J514)</f>
        <v>14215248</v>
      </c>
      <c r="D514" s="68">
        <v>665248</v>
      </c>
      <c r="E514" s="68"/>
      <c r="F514" s="118"/>
      <c r="G514" s="68"/>
      <c r="H514" s="68">
        <v>4250000</v>
      </c>
      <c r="I514" s="68">
        <v>4500000</v>
      </c>
      <c r="J514" s="68">
        <v>4800000</v>
      </c>
      <c r="K514" s="37"/>
    </row>
    <row r="515" spans="1:11" ht="15">
      <c r="A515" s="25">
        <v>3</v>
      </c>
      <c r="B515" s="29" t="s">
        <v>9</v>
      </c>
      <c r="C515" s="68">
        <f>SUM(D515:J515)</f>
        <v>7719458</v>
      </c>
      <c r="D515" s="71">
        <v>691536</v>
      </c>
      <c r="E515" s="68">
        <v>1200000</v>
      </c>
      <c r="F515" s="118">
        <v>0</v>
      </c>
      <c r="G515" s="68">
        <v>1307922</v>
      </c>
      <c r="H515" s="68">
        <v>1420000</v>
      </c>
      <c r="I515" s="68">
        <v>1500000</v>
      </c>
      <c r="J515" s="68">
        <v>1600000</v>
      </c>
      <c r="K515" s="31"/>
    </row>
    <row r="516" spans="1:11" ht="15">
      <c r="A516" s="25">
        <v>4</v>
      </c>
      <c r="B516" s="29" t="s">
        <v>10</v>
      </c>
      <c r="C516" s="68">
        <f>SUM(D516:J516)</f>
        <v>0</v>
      </c>
      <c r="D516" s="30"/>
      <c r="E516" s="30"/>
      <c r="F516" s="110"/>
      <c r="G516" s="30"/>
      <c r="H516" s="30"/>
      <c r="I516" s="30"/>
      <c r="J516" s="30"/>
      <c r="K516" s="31"/>
    </row>
    <row r="517" spans="1:11" ht="78.75">
      <c r="A517" s="25"/>
      <c r="B517" s="45" t="s">
        <v>100</v>
      </c>
      <c r="C517" s="69">
        <f>SUM(C518:C521)</f>
        <v>1677400</v>
      </c>
      <c r="D517" s="69">
        <f aca="true" t="shared" si="131" ref="D517:J517">SUM(D518:D521)</f>
        <v>0</v>
      </c>
      <c r="E517" s="69">
        <f t="shared" si="131"/>
        <v>1677400</v>
      </c>
      <c r="F517" s="124">
        <f t="shared" si="131"/>
        <v>0</v>
      </c>
      <c r="G517" s="69">
        <f t="shared" si="131"/>
        <v>0</v>
      </c>
      <c r="H517" s="69">
        <f t="shared" si="131"/>
        <v>0</v>
      </c>
      <c r="I517" s="69">
        <f t="shared" si="131"/>
        <v>0</v>
      </c>
      <c r="J517" s="69">
        <f t="shared" si="131"/>
        <v>0</v>
      </c>
      <c r="K517" s="36" t="s">
        <v>44</v>
      </c>
    </row>
    <row r="518" spans="1:11" ht="15">
      <c r="A518" s="25">
        <v>1</v>
      </c>
      <c r="B518" s="29" t="s">
        <v>7</v>
      </c>
      <c r="C518" s="68">
        <f>SUM(D518:J518)</f>
        <v>610200</v>
      </c>
      <c r="D518" s="68"/>
      <c r="E518" s="68">
        <v>610200</v>
      </c>
      <c r="F518" s="118"/>
      <c r="G518" s="68"/>
      <c r="H518" s="68"/>
      <c r="I518" s="68"/>
      <c r="J518" s="68"/>
      <c r="K518" s="31"/>
    </row>
    <row r="519" spans="1:11" ht="15">
      <c r="A519" s="25">
        <v>2</v>
      </c>
      <c r="B519" s="29" t="s">
        <v>8</v>
      </c>
      <c r="C519" s="68">
        <f>SUM(D519:J519)</f>
        <v>1067200</v>
      </c>
      <c r="D519" s="68"/>
      <c r="E519" s="68">
        <v>1067200</v>
      </c>
      <c r="F519" s="118"/>
      <c r="G519" s="68"/>
      <c r="H519" s="68"/>
      <c r="I519" s="68"/>
      <c r="J519" s="68"/>
      <c r="K519" s="37"/>
    </row>
    <row r="520" spans="1:11" ht="15">
      <c r="A520" s="25">
        <v>3</v>
      </c>
      <c r="B520" s="29" t="s">
        <v>9</v>
      </c>
      <c r="C520" s="68">
        <f>SUM(D520:J520)</f>
        <v>0</v>
      </c>
      <c r="D520" s="71"/>
      <c r="E520" s="68"/>
      <c r="F520" s="118"/>
      <c r="G520" s="68"/>
      <c r="H520" s="68"/>
      <c r="I520" s="68"/>
      <c r="J520" s="68"/>
      <c r="K520" s="31"/>
    </row>
    <row r="521" spans="1:11" ht="15">
      <c r="A521" s="25">
        <v>4</v>
      </c>
      <c r="B521" s="29" t="s">
        <v>10</v>
      </c>
      <c r="C521" s="68">
        <f>SUM(D521:J521)</f>
        <v>0</v>
      </c>
      <c r="D521" s="30"/>
      <c r="E521" s="30"/>
      <c r="F521" s="110"/>
      <c r="G521" s="30"/>
      <c r="H521" s="30"/>
      <c r="I521" s="30"/>
      <c r="J521" s="30"/>
      <c r="K521" s="31"/>
    </row>
    <row r="522" spans="1:11" ht="15">
      <c r="A522" s="1"/>
      <c r="B522" s="2"/>
      <c r="C522" s="3"/>
      <c r="D522" s="3"/>
      <c r="E522" s="3"/>
      <c r="F522" s="99"/>
      <c r="G522" s="3"/>
      <c r="H522" s="3"/>
      <c r="I522" s="3"/>
      <c r="J522" s="3"/>
      <c r="K522" s="5"/>
    </row>
    <row r="524" spans="1:11" ht="90" customHeight="1">
      <c r="A524" s="1"/>
      <c r="B524" s="2"/>
      <c r="C524" s="3"/>
      <c r="D524" s="4"/>
      <c r="E524" s="4"/>
      <c r="F524" s="100"/>
      <c r="G524" s="3"/>
      <c r="H524" s="3"/>
      <c r="I524" s="131" t="s">
        <v>123</v>
      </c>
      <c r="J524" s="142" t="s">
        <v>45</v>
      </c>
      <c r="K524" s="142"/>
    </row>
    <row r="525" spans="1:11" ht="51" customHeight="1">
      <c r="A525" s="143" t="s">
        <v>46</v>
      </c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</row>
    <row r="526" spans="1:11" ht="15">
      <c r="A526" s="1"/>
      <c r="B526" s="2"/>
      <c r="C526" s="3"/>
      <c r="D526" s="3"/>
      <c r="E526" s="3"/>
      <c r="F526" s="99"/>
      <c r="G526" s="3"/>
      <c r="H526" s="3"/>
      <c r="I526" s="3"/>
      <c r="J526" s="3"/>
      <c r="K526" s="5"/>
    </row>
    <row r="527" spans="1:11" ht="15">
      <c r="A527" s="1"/>
      <c r="B527" s="2"/>
      <c r="C527" s="3"/>
      <c r="D527" s="3"/>
      <c r="E527" s="3"/>
      <c r="F527" s="99"/>
      <c r="G527" s="3"/>
      <c r="H527" s="3"/>
      <c r="I527" s="3"/>
      <c r="J527" s="3"/>
      <c r="K527" s="5"/>
    </row>
    <row r="528" spans="1:11" ht="15">
      <c r="A528" s="169" t="s">
        <v>1</v>
      </c>
      <c r="B528" s="147" t="s">
        <v>2</v>
      </c>
      <c r="C528" s="148" t="s">
        <v>90</v>
      </c>
      <c r="D528" s="149"/>
      <c r="E528" s="149"/>
      <c r="F528" s="149"/>
      <c r="G528" s="149"/>
      <c r="H528" s="149"/>
      <c r="I528" s="149"/>
      <c r="J528" s="149"/>
      <c r="K528" s="147" t="s">
        <v>3</v>
      </c>
    </row>
    <row r="529" spans="1:11" ht="98.25" customHeight="1">
      <c r="A529" s="170"/>
      <c r="B529" s="147"/>
      <c r="C529" s="21" t="s">
        <v>4</v>
      </c>
      <c r="D529" s="22">
        <v>2014</v>
      </c>
      <c r="E529" s="22">
        <v>2015</v>
      </c>
      <c r="F529" s="106">
        <v>2016</v>
      </c>
      <c r="G529" s="22">
        <v>2017</v>
      </c>
      <c r="H529" s="22">
        <v>2018</v>
      </c>
      <c r="I529" s="22">
        <v>2019</v>
      </c>
      <c r="J529" s="22">
        <v>2020</v>
      </c>
      <c r="K529" s="147"/>
    </row>
    <row r="530" spans="1:11" ht="15">
      <c r="A530" s="23">
        <v>1</v>
      </c>
      <c r="B530" s="24" t="s">
        <v>5</v>
      </c>
      <c r="C530" s="21">
        <v>3</v>
      </c>
      <c r="D530" s="22">
        <v>4</v>
      </c>
      <c r="E530" s="22">
        <v>5</v>
      </c>
      <c r="F530" s="106">
        <v>6</v>
      </c>
      <c r="G530" s="22">
        <v>7</v>
      </c>
      <c r="H530" s="22">
        <v>8</v>
      </c>
      <c r="I530" s="22">
        <v>9</v>
      </c>
      <c r="J530" s="22">
        <v>10</v>
      </c>
      <c r="K530" s="22">
        <v>11</v>
      </c>
    </row>
    <row r="531" spans="1:11" ht="57.75">
      <c r="A531" s="25"/>
      <c r="B531" s="26" t="s">
        <v>12</v>
      </c>
      <c r="C531" s="60">
        <f>SUM(C532:C535)</f>
        <v>99752973</v>
      </c>
      <c r="D531" s="60">
        <f aca="true" t="shared" si="132" ref="D531:J531">SUM(D532:D535)</f>
        <v>12926400</v>
      </c>
      <c r="E531" s="60">
        <f t="shared" si="132"/>
        <v>11504307</v>
      </c>
      <c r="F531" s="107">
        <f t="shared" si="132"/>
        <v>12226476</v>
      </c>
      <c r="G531" s="60">
        <f t="shared" si="132"/>
        <v>13183890</v>
      </c>
      <c r="H531" s="60">
        <f t="shared" si="132"/>
        <v>15832500</v>
      </c>
      <c r="I531" s="60">
        <f t="shared" si="132"/>
        <v>16624100</v>
      </c>
      <c r="J531" s="60">
        <f t="shared" si="132"/>
        <v>17455300</v>
      </c>
      <c r="K531" s="28"/>
    </row>
    <row r="532" spans="1:11" ht="15">
      <c r="A532" s="25">
        <f>A531+1</f>
        <v>1</v>
      </c>
      <c r="B532" s="29" t="s">
        <v>7</v>
      </c>
      <c r="C532" s="57">
        <f>SUM(D532:J532)</f>
        <v>0</v>
      </c>
      <c r="D532" s="57">
        <f>D540</f>
        <v>0</v>
      </c>
      <c r="E532" s="57">
        <f aca="true" t="shared" si="133" ref="E532:J532">E540</f>
        <v>0</v>
      </c>
      <c r="F532" s="108">
        <f t="shared" si="133"/>
        <v>0</v>
      </c>
      <c r="G532" s="57">
        <f t="shared" si="133"/>
        <v>0</v>
      </c>
      <c r="H532" s="57">
        <f t="shared" si="133"/>
        <v>0</v>
      </c>
      <c r="I532" s="57">
        <f t="shared" si="133"/>
        <v>0</v>
      </c>
      <c r="J532" s="57">
        <f t="shared" si="133"/>
        <v>0</v>
      </c>
      <c r="K532" s="31"/>
    </row>
    <row r="533" spans="1:11" ht="15">
      <c r="A533" s="25">
        <f>A532+1</f>
        <v>2</v>
      </c>
      <c r="B533" s="29" t="s">
        <v>8</v>
      </c>
      <c r="C533" s="57">
        <f>SUM(D533:J533)</f>
        <v>0</v>
      </c>
      <c r="D533" s="57">
        <f aca="true" t="shared" si="134" ref="D533:J535">D541</f>
        <v>0</v>
      </c>
      <c r="E533" s="57">
        <f t="shared" si="134"/>
        <v>0</v>
      </c>
      <c r="F533" s="108">
        <f t="shared" si="134"/>
        <v>0</v>
      </c>
      <c r="G533" s="57">
        <f t="shared" si="134"/>
        <v>0</v>
      </c>
      <c r="H533" s="57">
        <f t="shared" si="134"/>
        <v>0</v>
      </c>
      <c r="I533" s="57">
        <f t="shared" si="134"/>
        <v>0</v>
      </c>
      <c r="J533" s="57">
        <f t="shared" si="134"/>
        <v>0</v>
      </c>
      <c r="K533" s="31"/>
    </row>
    <row r="534" spans="1:11" ht="15">
      <c r="A534" s="25">
        <f>A533+1</f>
        <v>3</v>
      </c>
      <c r="B534" s="29" t="s">
        <v>9</v>
      </c>
      <c r="C534" s="57">
        <f>SUM(D534:J534)</f>
        <v>99752973</v>
      </c>
      <c r="D534" s="57">
        <f t="shared" si="134"/>
        <v>12926400</v>
      </c>
      <c r="E534" s="57">
        <f t="shared" si="134"/>
        <v>11504307</v>
      </c>
      <c r="F534" s="108">
        <f t="shared" si="134"/>
        <v>12226476</v>
      </c>
      <c r="G534" s="57">
        <f t="shared" si="134"/>
        <v>13183890</v>
      </c>
      <c r="H534" s="57">
        <f t="shared" si="134"/>
        <v>15832500</v>
      </c>
      <c r="I534" s="57">
        <f t="shared" si="134"/>
        <v>16624100</v>
      </c>
      <c r="J534" s="57">
        <f t="shared" si="134"/>
        <v>17455300</v>
      </c>
      <c r="K534" s="31"/>
    </row>
    <row r="535" spans="1:11" ht="15">
      <c r="A535" s="25">
        <f>A534+1</f>
        <v>4</v>
      </c>
      <c r="B535" s="29" t="s">
        <v>10</v>
      </c>
      <c r="C535" s="57">
        <f>SUM(D535:J535)</f>
        <v>0</v>
      </c>
      <c r="D535" s="57">
        <f t="shared" si="134"/>
        <v>0</v>
      </c>
      <c r="E535" s="57">
        <f t="shared" si="134"/>
        <v>0</v>
      </c>
      <c r="F535" s="108">
        <f t="shared" si="134"/>
        <v>0</v>
      </c>
      <c r="G535" s="57">
        <f t="shared" si="134"/>
        <v>0</v>
      </c>
      <c r="H535" s="57">
        <f t="shared" si="134"/>
        <v>0</v>
      </c>
      <c r="I535" s="57">
        <f t="shared" si="134"/>
        <v>0</v>
      </c>
      <c r="J535" s="57">
        <f t="shared" si="134"/>
        <v>0</v>
      </c>
      <c r="K535" s="31"/>
    </row>
    <row r="536" spans="1:11" ht="15">
      <c r="A536" s="25"/>
      <c r="B536" s="32"/>
      <c r="C536" s="57"/>
      <c r="D536" s="57"/>
      <c r="E536" s="57"/>
      <c r="F536" s="108"/>
      <c r="G536" s="57"/>
      <c r="H536" s="57"/>
      <c r="I536" s="57"/>
      <c r="J536" s="57"/>
      <c r="K536" s="31"/>
    </row>
    <row r="537" spans="1:11" ht="18.75">
      <c r="A537" s="25"/>
      <c r="B537" s="138"/>
      <c r="C537" s="139"/>
      <c r="D537" s="139"/>
      <c r="E537" s="139"/>
      <c r="F537" s="139"/>
      <c r="G537" s="139"/>
      <c r="H537" s="139"/>
      <c r="I537" s="139"/>
      <c r="J537" s="139"/>
      <c r="K537" s="140"/>
    </row>
    <row r="538" spans="1:11" ht="15">
      <c r="A538" s="25"/>
      <c r="B538" s="141" t="s">
        <v>13</v>
      </c>
      <c r="C538" s="141"/>
      <c r="D538" s="141"/>
      <c r="E538" s="141"/>
      <c r="F538" s="141"/>
      <c r="G538" s="141"/>
      <c r="H538" s="141"/>
      <c r="I538" s="141"/>
      <c r="J538" s="141"/>
      <c r="K538" s="141"/>
    </row>
    <row r="539" spans="1:11" ht="29.25">
      <c r="A539" s="25"/>
      <c r="B539" s="26" t="s">
        <v>14</v>
      </c>
      <c r="C539" s="67">
        <f>SUM(C540:C543)</f>
        <v>99752973</v>
      </c>
      <c r="D539" s="67">
        <f aca="true" t="shared" si="135" ref="D539:J539">SUM(D540:D543)</f>
        <v>12926400</v>
      </c>
      <c r="E539" s="67">
        <f t="shared" si="135"/>
        <v>11504307</v>
      </c>
      <c r="F539" s="123">
        <f t="shared" si="135"/>
        <v>12226476</v>
      </c>
      <c r="G539" s="67">
        <f t="shared" si="135"/>
        <v>13183890</v>
      </c>
      <c r="H539" s="67">
        <f t="shared" si="135"/>
        <v>15832500</v>
      </c>
      <c r="I539" s="67">
        <f t="shared" si="135"/>
        <v>16624100</v>
      </c>
      <c r="J539" s="67">
        <f t="shared" si="135"/>
        <v>17455300</v>
      </c>
      <c r="K539" s="41"/>
    </row>
    <row r="540" spans="1:11" ht="15">
      <c r="A540" s="25">
        <f>A539+1</f>
        <v>1</v>
      </c>
      <c r="B540" s="29" t="s">
        <v>7</v>
      </c>
      <c r="C540" s="68">
        <f>SUM(D540:J540)</f>
        <v>0</v>
      </c>
      <c r="D540" s="68">
        <f>D545</f>
        <v>0</v>
      </c>
      <c r="E540" s="68">
        <f aca="true" t="shared" si="136" ref="E540:J540">E545</f>
        <v>0</v>
      </c>
      <c r="F540" s="118">
        <f t="shared" si="136"/>
        <v>0</v>
      </c>
      <c r="G540" s="68">
        <f t="shared" si="136"/>
        <v>0</v>
      </c>
      <c r="H540" s="68">
        <f t="shared" si="136"/>
        <v>0</v>
      </c>
      <c r="I540" s="68">
        <f t="shared" si="136"/>
        <v>0</v>
      </c>
      <c r="J540" s="68">
        <f t="shared" si="136"/>
        <v>0</v>
      </c>
      <c r="K540" s="31"/>
    </row>
    <row r="541" spans="1:11" ht="15">
      <c r="A541" s="25">
        <f>A540+1</f>
        <v>2</v>
      </c>
      <c r="B541" s="29" t="s">
        <v>8</v>
      </c>
      <c r="C541" s="68">
        <f>SUM(D541:J541)</f>
        <v>0</v>
      </c>
      <c r="D541" s="68">
        <f aca="true" t="shared" si="137" ref="D541:J543">D546</f>
        <v>0</v>
      </c>
      <c r="E541" s="68">
        <f t="shared" si="137"/>
        <v>0</v>
      </c>
      <c r="F541" s="118">
        <f t="shared" si="137"/>
        <v>0</v>
      </c>
      <c r="G541" s="68">
        <f t="shared" si="137"/>
        <v>0</v>
      </c>
      <c r="H541" s="68">
        <f t="shared" si="137"/>
        <v>0</v>
      </c>
      <c r="I541" s="68">
        <f t="shared" si="137"/>
        <v>0</v>
      </c>
      <c r="J541" s="68">
        <f t="shared" si="137"/>
        <v>0</v>
      </c>
      <c r="K541" s="31"/>
    </row>
    <row r="542" spans="1:11" ht="15">
      <c r="A542" s="25">
        <f>A541+1</f>
        <v>3</v>
      </c>
      <c r="B542" s="29" t="s">
        <v>9</v>
      </c>
      <c r="C542" s="68">
        <f>SUM(D542:J542)</f>
        <v>99752973</v>
      </c>
      <c r="D542" s="68">
        <f t="shared" si="137"/>
        <v>12926400</v>
      </c>
      <c r="E542" s="68">
        <f t="shared" si="137"/>
        <v>11504307</v>
      </c>
      <c r="F542" s="118">
        <f t="shared" si="137"/>
        <v>12226476</v>
      </c>
      <c r="G542" s="68">
        <f t="shared" si="137"/>
        <v>13183890</v>
      </c>
      <c r="H542" s="68">
        <f t="shared" si="137"/>
        <v>15832500</v>
      </c>
      <c r="I542" s="68">
        <f t="shared" si="137"/>
        <v>16624100</v>
      </c>
      <c r="J542" s="68">
        <f t="shared" si="137"/>
        <v>17455300</v>
      </c>
      <c r="K542" s="31"/>
    </row>
    <row r="543" spans="1:11" ht="15">
      <c r="A543" s="25">
        <f>A542+1</f>
        <v>4</v>
      </c>
      <c r="B543" s="29" t="s">
        <v>10</v>
      </c>
      <c r="C543" s="68">
        <f>SUM(D543:J543)</f>
        <v>0</v>
      </c>
      <c r="D543" s="68">
        <f t="shared" si="137"/>
        <v>0</v>
      </c>
      <c r="E543" s="68">
        <f t="shared" si="137"/>
        <v>0</v>
      </c>
      <c r="F543" s="118">
        <f t="shared" si="137"/>
        <v>0</v>
      </c>
      <c r="G543" s="68">
        <f t="shared" si="137"/>
        <v>0</v>
      </c>
      <c r="H543" s="68">
        <f t="shared" si="137"/>
        <v>0</v>
      </c>
      <c r="I543" s="68">
        <f t="shared" si="137"/>
        <v>0</v>
      </c>
      <c r="J543" s="68">
        <f t="shared" si="137"/>
        <v>0</v>
      </c>
      <c r="K543" s="31"/>
    </row>
    <row r="544" spans="1:11" ht="157.5">
      <c r="A544" s="25"/>
      <c r="B544" s="45" t="s">
        <v>116</v>
      </c>
      <c r="C544" s="69">
        <f>SUM(C545:C548)</f>
        <v>99752973</v>
      </c>
      <c r="D544" s="69">
        <f aca="true" t="shared" si="138" ref="D544:J544">SUM(D545:D548)</f>
        <v>12926400</v>
      </c>
      <c r="E544" s="69">
        <f t="shared" si="138"/>
        <v>11504307</v>
      </c>
      <c r="F544" s="124">
        <f t="shared" si="138"/>
        <v>12226476</v>
      </c>
      <c r="G544" s="69">
        <f t="shared" si="138"/>
        <v>13183890</v>
      </c>
      <c r="H544" s="69">
        <f t="shared" si="138"/>
        <v>15832500</v>
      </c>
      <c r="I544" s="69">
        <f t="shared" si="138"/>
        <v>16624100</v>
      </c>
      <c r="J544" s="69">
        <f t="shared" si="138"/>
        <v>17455300</v>
      </c>
      <c r="K544" s="36" t="s">
        <v>47</v>
      </c>
    </row>
    <row r="545" spans="1:11" ht="15">
      <c r="A545" s="25">
        <v>1</v>
      </c>
      <c r="B545" s="29" t="s">
        <v>7</v>
      </c>
      <c r="C545" s="68">
        <f>SUM(D545:J545)</f>
        <v>0</v>
      </c>
      <c r="D545" s="68"/>
      <c r="E545" s="68"/>
      <c r="F545" s="118"/>
      <c r="G545" s="68"/>
      <c r="H545" s="68"/>
      <c r="I545" s="68"/>
      <c r="J545" s="68"/>
      <c r="K545" s="31"/>
    </row>
    <row r="546" spans="1:11" ht="15">
      <c r="A546" s="25">
        <v>2</v>
      </c>
      <c r="B546" s="29" t="s">
        <v>8</v>
      </c>
      <c r="C546" s="68">
        <f>SUM(D546:J546)</f>
        <v>0</v>
      </c>
      <c r="D546" s="68"/>
      <c r="E546" s="68"/>
      <c r="F546" s="118"/>
      <c r="G546" s="68"/>
      <c r="H546" s="68"/>
      <c r="I546" s="68"/>
      <c r="J546" s="68"/>
      <c r="K546" s="37"/>
    </row>
    <row r="547" spans="1:11" ht="15">
      <c r="A547" s="25">
        <v>3</v>
      </c>
      <c r="B547" s="29" t="s">
        <v>9</v>
      </c>
      <c r="C547" s="68">
        <f>SUM(D547:J547)</f>
        <v>99752973</v>
      </c>
      <c r="D547" s="68">
        <v>12926400</v>
      </c>
      <c r="E547" s="68">
        <v>11504307</v>
      </c>
      <c r="F547" s="118">
        <v>12226476</v>
      </c>
      <c r="G547" s="68">
        <v>13183890</v>
      </c>
      <c r="H547" s="68">
        <v>15832500</v>
      </c>
      <c r="I547" s="68">
        <v>16624100</v>
      </c>
      <c r="J547" s="68">
        <v>17455300</v>
      </c>
      <c r="K547" s="31"/>
    </row>
    <row r="548" spans="1:11" ht="15">
      <c r="A548" s="25">
        <v>4</v>
      </c>
      <c r="B548" s="29" t="s">
        <v>10</v>
      </c>
      <c r="C548" s="68">
        <f>SUM(D548:J548)</f>
        <v>0</v>
      </c>
      <c r="D548" s="30"/>
      <c r="E548" s="30"/>
      <c r="F548" s="110"/>
      <c r="G548" s="30"/>
      <c r="H548" s="30"/>
      <c r="I548" s="30"/>
      <c r="J548" s="30"/>
      <c r="K548" s="31"/>
    </row>
    <row r="550" spans="3:10" ht="15">
      <c r="C550" s="47"/>
      <c r="D550" s="47"/>
      <c r="E550" s="97"/>
      <c r="F550" s="128"/>
      <c r="G550" s="90"/>
      <c r="H550" s="47"/>
      <c r="I550" s="47"/>
      <c r="J550" s="47">
        <f>K501+K437+K402+K376+K287+K179+K89+K24</f>
        <v>0</v>
      </c>
    </row>
    <row r="551" spans="1:11" ht="85.5" customHeight="1">
      <c r="A551" s="1"/>
      <c r="B551" s="2"/>
      <c r="C551" s="3"/>
      <c r="D551" s="4"/>
      <c r="E551" s="4"/>
      <c r="F551" s="100"/>
      <c r="G551" s="3"/>
      <c r="H551" s="3"/>
      <c r="I551" s="131" t="s">
        <v>123</v>
      </c>
      <c r="J551" s="142" t="s">
        <v>107</v>
      </c>
      <c r="K551" s="142"/>
    </row>
    <row r="552" spans="1:11" ht="36" customHeight="1">
      <c r="A552" s="143" t="s">
        <v>108</v>
      </c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</row>
    <row r="553" spans="1:11" ht="15">
      <c r="A553" s="1"/>
      <c r="B553" s="2"/>
      <c r="C553" s="3"/>
      <c r="D553" s="3"/>
      <c r="E553" s="3"/>
      <c r="F553" s="99"/>
      <c r="G553" s="3"/>
      <c r="H553" s="3"/>
      <c r="I553" s="3"/>
      <c r="J553" s="3"/>
      <c r="K553" s="5"/>
    </row>
    <row r="554" spans="1:11" ht="15">
      <c r="A554" s="1"/>
      <c r="B554" s="2"/>
      <c r="C554" s="3"/>
      <c r="D554" s="3"/>
      <c r="E554" s="3"/>
      <c r="F554" s="99"/>
      <c r="G554" s="3"/>
      <c r="H554" s="3"/>
      <c r="I554" s="3"/>
      <c r="J554" s="3"/>
      <c r="K554" s="5"/>
    </row>
    <row r="555" spans="1:11" ht="15">
      <c r="A555" s="169" t="s">
        <v>1</v>
      </c>
      <c r="B555" s="147" t="s">
        <v>2</v>
      </c>
      <c r="C555" s="148" t="s">
        <v>90</v>
      </c>
      <c r="D555" s="149"/>
      <c r="E555" s="149"/>
      <c r="F555" s="149"/>
      <c r="G555" s="149"/>
      <c r="H555" s="149"/>
      <c r="I555" s="149"/>
      <c r="J555" s="149"/>
      <c r="K555" s="147" t="s">
        <v>3</v>
      </c>
    </row>
    <row r="556" spans="1:11" ht="99" customHeight="1">
      <c r="A556" s="170"/>
      <c r="B556" s="147"/>
      <c r="C556" s="21" t="s">
        <v>4</v>
      </c>
      <c r="D556" s="22">
        <v>2014</v>
      </c>
      <c r="E556" s="22">
        <v>2015</v>
      </c>
      <c r="F556" s="106">
        <v>2016</v>
      </c>
      <c r="G556" s="22">
        <v>2017</v>
      </c>
      <c r="H556" s="22">
        <v>2018</v>
      </c>
      <c r="I556" s="22">
        <v>2019</v>
      </c>
      <c r="J556" s="22">
        <v>2020</v>
      </c>
      <c r="K556" s="147"/>
    </row>
    <row r="557" spans="1:11" ht="15">
      <c r="A557" s="23">
        <v>1</v>
      </c>
      <c r="B557" s="24" t="s">
        <v>5</v>
      </c>
      <c r="C557" s="21">
        <v>3</v>
      </c>
      <c r="D557" s="22">
        <v>4</v>
      </c>
      <c r="E557" s="22">
        <v>5</v>
      </c>
      <c r="F557" s="106">
        <v>6</v>
      </c>
      <c r="G557" s="22">
        <v>7</v>
      </c>
      <c r="H557" s="22">
        <v>8</v>
      </c>
      <c r="I557" s="22">
        <v>9</v>
      </c>
      <c r="J557" s="22">
        <v>10</v>
      </c>
      <c r="K557" s="22">
        <v>11</v>
      </c>
    </row>
    <row r="558" spans="1:11" ht="57.75">
      <c r="A558" s="25"/>
      <c r="B558" s="26" t="s">
        <v>12</v>
      </c>
      <c r="C558" s="60">
        <f>SUM(C559:C562)</f>
        <v>100000</v>
      </c>
      <c r="D558" s="60">
        <f aca="true" t="shared" si="139" ref="D558:J558">SUM(D559:D562)</f>
        <v>0</v>
      </c>
      <c r="E558" s="60">
        <f t="shared" si="139"/>
        <v>0</v>
      </c>
      <c r="F558" s="107">
        <f t="shared" si="139"/>
        <v>100000</v>
      </c>
      <c r="G558" s="60">
        <f t="shared" si="139"/>
        <v>0</v>
      </c>
      <c r="H558" s="60">
        <f t="shared" si="139"/>
        <v>0</v>
      </c>
      <c r="I558" s="60">
        <f t="shared" si="139"/>
        <v>0</v>
      </c>
      <c r="J558" s="60">
        <f t="shared" si="139"/>
        <v>0</v>
      </c>
      <c r="K558" s="28"/>
    </row>
    <row r="559" spans="1:11" ht="15">
      <c r="A559" s="25">
        <f>A558+1</f>
        <v>1</v>
      </c>
      <c r="B559" s="29" t="s">
        <v>7</v>
      </c>
      <c r="C559" s="57">
        <f>SUM(D559:J559)</f>
        <v>0</v>
      </c>
      <c r="D559" s="57">
        <f>D567</f>
        <v>0</v>
      </c>
      <c r="E559" s="57">
        <f aca="true" t="shared" si="140" ref="E559:J559">E567</f>
        <v>0</v>
      </c>
      <c r="F559" s="108">
        <f t="shared" si="140"/>
        <v>0</v>
      </c>
      <c r="G559" s="57">
        <f t="shared" si="140"/>
        <v>0</v>
      </c>
      <c r="H559" s="57">
        <f t="shared" si="140"/>
        <v>0</v>
      </c>
      <c r="I559" s="57">
        <f t="shared" si="140"/>
        <v>0</v>
      </c>
      <c r="J559" s="57">
        <f t="shared" si="140"/>
        <v>0</v>
      </c>
      <c r="K559" s="31"/>
    </row>
    <row r="560" spans="1:11" ht="15">
      <c r="A560" s="25">
        <f>A559+1</f>
        <v>2</v>
      </c>
      <c r="B560" s="29" t="s">
        <v>8</v>
      </c>
      <c r="C560" s="57">
        <f>SUM(D560:J560)</f>
        <v>0</v>
      </c>
      <c r="D560" s="57">
        <f aca="true" t="shared" si="141" ref="D560:J562">D568</f>
        <v>0</v>
      </c>
      <c r="E560" s="57">
        <f t="shared" si="141"/>
        <v>0</v>
      </c>
      <c r="F560" s="108">
        <f t="shared" si="141"/>
        <v>0</v>
      </c>
      <c r="G560" s="57">
        <f t="shared" si="141"/>
        <v>0</v>
      </c>
      <c r="H560" s="57">
        <f t="shared" si="141"/>
        <v>0</v>
      </c>
      <c r="I560" s="57">
        <f t="shared" si="141"/>
        <v>0</v>
      </c>
      <c r="J560" s="57">
        <f t="shared" si="141"/>
        <v>0</v>
      </c>
      <c r="K560" s="31"/>
    </row>
    <row r="561" spans="1:11" ht="15">
      <c r="A561" s="25">
        <f>A560+1</f>
        <v>3</v>
      </c>
      <c r="B561" s="29" t="s">
        <v>9</v>
      </c>
      <c r="C561" s="57">
        <f>SUM(D561:J561)</f>
        <v>100000</v>
      </c>
      <c r="D561" s="57">
        <f t="shared" si="141"/>
        <v>0</v>
      </c>
      <c r="E561" s="57">
        <f t="shared" si="141"/>
        <v>0</v>
      </c>
      <c r="F561" s="108">
        <f t="shared" si="141"/>
        <v>100000</v>
      </c>
      <c r="G561" s="57">
        <f t="shared" si="141"/>
        <v>0</v>
      </c>
      <c r="H561" s="57">
        <f t="shared" si="141"/>
        <v>0</v>
      </c>
      <c r="I561" s="57">
        <f t="shared" si="141"/>
        <v>0</v>
      </c>
      <c r="J561" s="57">
        <f t="shared" si="141"/>
        <v>0</v>
      </c>
      <c r="K561" s="31"/>
    </row>
    <row r="562" spans="1:11" ht="15">
      <c r="A562" s="25">
        <f>A561+1</f>
        <v>4</v>
      </c>
      <c r="B562" s="29" t="s">
        <v>10</v>
      </c>
      <c r="C562" s="57">
        <f>SUM(D562:J562)</f>
        <v>0</v>
      </c>
      <c r="D562" s="57">
        <f t="shared" si="141"/>
        <v>0</v>
      </c>
      <c r="E562" s="57">
        <f t="shared" si="141"/>
        <v>0</v>
      </c>
      <c r="F562" s="108">
        <f t="shared" si="141"/>
        <v>0</v>
      </c>
      <c r="G562" s="57">
        <f t="shared" si="141"/>
        <v>0</v>
      </c>
      <c r="H562" s="57">
        <f t="shared" si="141"/>
        <v>0</v>
      </c>
      <c r="I562" s="57">
        <f t="shared" si="141"/>
        <v>0</v>
      </c>
      <c r="J562" s="57">
        <f t="shared" si="141"/>
        <v>0</v>
      </c>
      <c r="K562" s="31"/>
    </row>
    <row r="563" spans="1:11" ht="15">
      <c r="A563" s="25"/>
      <c r="B563" s="32"/>
      <c r="C563" s="57"/>
      <c r="D563" s="57"/>
      <c r="E563" s="57"/>
      <c r="F563" s="108"/>
      <c r="G563" s="57"/>
      <c r="H563" s="57"/>
      <c r="I563" s="57"/>
      <c r="J563" s="57"/>
      <c r="K563" s="31"/>
    </row>
    <row r="564" spans="1:11" ht="18.75">
      <c r="A564" s="25"/>
      <c r="B564" s="138"/>
      <c r="C564" s="139"/>
      <c r="D564" s="139"/>
      <c r="E564" s="139"/>
      <c r="F564" s="139"/>
      <c r="G564" s="139"/>
      <c r="H564" s="139"/>
      <c r="I564" s="139"/>
      <c r="J564" s="139"/>
      <c r="K564" s="140"/>
    </row>
    <row r="565" spans="1:11" ht="15">
      <c r="A565" s="25"/>
      <c r="B565" s="141" t="s">
        <v>13</v>
      </c>
      <c r="C565" s="141"/>
      <c r="D565" s="141"/>
      <c r="E565" s="141"/>
      <c r="F565" s="141"/>
      <c r="G565" s="141"/>
      <c r="H565" s="141"/>
      <c r="I565" s="141"/>
      <c r="J565" s="141"/>
      <c r="K565" s="141"/>
    </row>
    <row r="566" spans="1:11" ht="29.25">
      <c r="A566" s="25"/>
      <c r="B566" s="26" t="s">
        <v>14</v>
      </c>
      <c r="C566" s="67">
        <f>SUM(C567:C570)</f>
        <v>100000</v>
      </c>
      <c r="D566" s="67">
        <f aca="true" t="shared" si="142" ref="D566:J566">SUM(D567:D570)</f>
        <v>0</v>
      </c>
      <c r="E566" s="67">
        <f t="shared" si="142"/>
        <v>0</v>
      </c>
      <c r="F566" s="123">
        <f t="shared" si="142"/>
        <v>100000</v>
      </c>
      <c r="G566" s="67">
        <f t="shared" si="142"/>
        <v>0</v>
      </c>
      <c r="H566" s="67">
        <f t="shared" si="142"/>
        <v>0</v>
      </c>
      <c r="I566" s="67">
        <f t="shared" si="142"/>
        <v>0</v>
      </c>
      <c r="J566" s="67">
        <f t="shared" si="142"/>
        <v>0</v>
      </c>
      <c r="K566" s="41"/>
    </row>
    <row r="567" spans="1:11" ht="15">
      <c r="A567" s="25">
        <f>A566+1</f>
        <v>1</v>
      </c>
      <c r="B567" s="29" t="s">
        <v>7</v>
      </c>
      <c r="C567" s="68">
        <f>SUM(D567:J567)</f>
        <v>0</v>
      </c>
      <c r="D567" s="68">
        <f>D572</f>
        <v>0</v>
      </c>
      <c r="E567" s="68">
        <f aca="true" t="shared" si="143" ref="E567:J567">E572</f>
        <v>0</v>
      </c>
      <c r="F567" s="118">
        <f t="shared" si="143"/>
        <v>0</v>
      </c>
      <c r="G567" s="68">
        <f t="shared" si="143"/>
        <v>0</v>
      </c>
      <c r="H567" s="68">
        <f t="shared" si="143"/>
        <v>0</v>
      </c>
      <c r="I567" s="68">
        <f t="shared" si="143"/>
        <v>0</v>
      </c>
      <c r="J567" s="68">
        <f t="shared" si="143"/>
        <v>0</v>
      </c>
      <c r="K567" s="31"/>
    </row>
    <row r="568" spans="1:11" ht="15">
      <c r="A568" s="25">
        <f>A567+1</f>
        <v>2</v>
      </c>
      <c r="B568" s="29" t="s">
        <v>8</v>
      </c>
      <c r="C568" s="68">
        <f>SUM(D568:J568)</f>
        <v>0</v>
      </c>
      <c r="D568" s="68">
        <f aca="true" t="shared" si="144" ref="D568:J570">D573</f>
        <v>0</v>
      </c>
      <c r="E568" s="68">
        <f t="shared" si="144"/>
        <v>0</v>
      </c>
      <c r="F568" s="118">
        <f t="shared" si="144"/>
        <v>0</v>
      </c>
      <c r="G568" s="68">
        <f t="shared" si="144"/>
        <v>0</v>
      </c>
      <c r="H568" s="68">
        <f t="shared" si="144"/>
        <v>0</v>
      </c>
      <c r="I568" s="68">
        <f t="shared" si="144"/>
        <v>0</v>
      </c>
      <c r="J568" s="68">
        <f t="shared" si="144"/>
        <v>0</v>
      </c>
      <c r="K568" s="31"/>
    </row>
    <row r="569" spans="1:11" ht="15">
      <c r="A569" s="25">
        <f>A568+1</f>
        <v>3</v>
      </c>
      <c r="B569" s="29" t="s">
        <v>9</v>
      </c>
      <c r="C569" s="68">
        <f>SUM(D569:J569)</f>
        <v>100000</v>
      </c>
      <c r="D569" s="68">
        <f t="shared" si="144"/>
        <v>0</v>
      </c>
      <c r="E569" s="68">
        <f t="shared" si="144"/>
        <v>0</v>
      </c>
      <c r="F569" s="118">
        <f t="shared" si="144"/>
        <v>100000</v>
      </c>
      <c r="G569" s="68">
        <f t="shared" si="144"/>
        <v>0</v>
      </c>
      <c r="H569" s="68">
        <f t="shared" si="144"/>
        <v>0</v>
      </c>
      <c r="I569" s="68">
        <f t="shared" si="144"/>
        <v>0</v>
      </c>
      <c r="J569" s="68">
        <f t="shared" si="144"/>
        <v>0</v>
      </c>
      <c r="K569" s="31"/>
    </row>
    <row r="570" spans="1:11" ht="15">
      <c r="A570" s="25">
        <f>A569+1</f>
        <v>4</v>
      </c>
      <c r="B570" s="29" t="s">
        <v>10</v>
      </c>
      <c r="C570" s="68">
        <f>SUM(D570:J570)</f>
        <v>0</v>
      </c>
      <c r="D570" s="68">
        <f t="shared" si="144"/>
        <v>0</v>
      </c>
      <c r="E570" s="68">
        <f t="shared" si="144"/>
        <v>0</v>
      </c>
      <c r="F570" s="118">
        <f t="shared" si="144"/>
        <v>0</v>
      </c>
      <c r="G570" s="68">
        <f t="shared" si="144"/>
        <v>0</v>
      </c>
      <c r="H570" s="68">
        <f t="shared" si="144"/>
        <v>0</v>
      </c>
      <c r="I570" s="68">
        <f t="shared" si="144"/>
        <v>0</v>
      </c>
      <c r="J570" s="68">
        <f t="shared" si="144"/>
        <v>0</v>
      </c>
      <c r="K570" s="31"/>
    </row>
    <row r="571" spans="1:11" ht="141.75">
      <c r="A571" s="25"/>
      <c r="B571" s="45" t="s">
        <v>109</v>
      </c>
      <c r="C571" s="69">
        <f>SUM(C572:C575)</f>
        <v>100000</v>
      </c>
      <c r="D571" s="69">
        <f aca="true" t="shared" si="145" ref="D571:J571">SUM(D572:D575)</f>
        <v>0</v>
      </c>
      <c r="E571" s="69">
        <f t="shared" si="145"/>
        <v>0</v>
      </c>
      <c r="F571" s="124">
        <f t="shared" si="145"/>
        <v>100000</v>
      </c>
      <c r="G571" s="69">
        <f t="shared" si="145"/>
        <v>0</v>
      </c>
      <c r="H571" s="69">
        <f t="shared" si="145"/>
        <v>0</v>
      </c>
      <c r="I571" s="69">
        <f t="shared" si="145"/>
        <v>0</v>
      </c>
      <c r="J571" s="69">
        <f t="shared" si="145"/>
        <v>0</v>
      </c>
      <c r="K571" s="36" t="s">
        <v>47</v>
      </c>
    </row>
    <row r="572" spans="1:11" ht="15">
      <c r="A572" s="25">
        <v>1</v>
      </c>
      <c r="B572" s="29" t="s">
        <v>7</v>
      </c>
      <c r="C572" s="68">
        <f>SUM(D572:J572)</f>
        <v>0</v>
      </c>
      <c r="D572" s="68"/>
      <c r="E572" s="68"/>
      <c r="F572" s="118"/>
      <c r="G572" s="68"/>
      <c r="H572" s="68"/>
      <c r="I572" s="68"/>
      <c r="J572" s="68"/>
      <c r="K572" s="31"/>
    </row>
    <row r="573" spans="1:11" ht="15">
      <c r="A573" s="25">
        <v>2</v>
      </c>
      <c r="B573" s="29" t="s">
        <v>8</v>
      </c>
      <c r="C573" s="68">
        <f>SUM(D573:J573)</f>
        <v>0</v>
      </c>
      <c r="D573" s="68"/>
      <c r="E573" s="68"/>
      <c r="F573" s="118"/>
      <c r="G573" s="68"/>
      <c r="H573" s="68"/>
      <c r="I573" s="68"/>
      <c r="J573" s="68"/>
      <c r="K573" s="37"/>
    </row>
    <row r="574" spans="1:11" ht="15">
      <c r="A574" s="25">
        <v>3</v>
      </c>
      <c r="B574" s="29" t="s">
        <v>9</v>
      </c>
      <c r="C574" s="68">
        <f>SUM(D574:J574)</f>
        <v>100000</v>
      </c>
      <c r="D574" s="68"/>
      <c r="E574" s="68"/>
      <c r="F574" s="118">
        <v>100000</v>
      </c>
      <c r="G574" s="68"/>
      <c r="H574" s="68"/>
      <c r="I574" s="68"/>
      <c r="J574" s="68"/>
      <c r="K574" s="31"/>
    </row>
    <row r="575" spans="1:11" ht="15">
      <c r="A575" s="25">
        <v>4</v>
      </c>
      <c r="B575" s="29" t="s">
        <v>10</v>
      </c>
      <c r="C575" s="68">
        <f>SUM(D575:J575)</f>
        <v>0</v>
      </c>
      <c r="D575" s="30"/>
      <c r="E575" s="30"/>
      <c r="F575" s="110"/>
      <c r="G575" s="30"/>
      <c r="H575" s="30"/>
      <c r="I575" s="30"/>
      <c r="J575" s="30"/>
      <c r="K575" s="31"/>
    </row>
    <row r="578" spans="1:11" ht="88.5" customHeight="1">
      <c r="A578" s="1"/>
      <c r="B578" s="2"/>
      <c r="C578" s="3"/>
      <c r="D578" s="4"/>
      <c r="E578" s="4"/>
      <c r="F578" s="100"/>
      <c r="G578" s="3"/>
      <c r="H578" s="3"/>
      <c r="I578" s="131" t="s">
        <v>123</v>
      </c>
      <c r="J578" s="142" t="s">
        <v>110</v>
      </c>
      <c r="K578" s="142"/>
    </row>
    <row r="579" spans="1:11" ht="33.75" customHeight="1">
      <c r="A579" s="143" t="s">
        <v>117</v>
      </c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</row>
    <row r="580" spans="1:11" ht="15">
      <c r="A580" s="1"/>
      <c r="B580" s="2"/>
      <c r="C580" s="3"/>
      <c r="D580" s="3"/>
      <c r="E580" s="3"/>
      <c r="F580" s="99"/>
      <c r="G580" s="3"/>
      <c r="H580" s="3"/>
      <c r="I580" s="3"/>
      <c r="J580" s="3"/>
      <c r="K580" s="5"/>
    </row>
    <row r="581" spans="1:11" ht="15">
      <c r="A581" s="1"/>
      <c r="B581" s="2"/>
      <c r="C581" s="3"/>
      <c r="D581" s="3"/>
      <c r="E581" s="3"/>
      <c r="F581" s="99"/>
      <c r="G581" s="3"/>
      <c r="H581" s="3"/>
      <c r="I581" s="3"/>
      <c r="J581" s="3"/>
      <c r="K581" s="5"/>
    </row>
    <row r="582" spans="1:11" ht="15">
      <c r="A582" s="169" t="s">
        <v>1</v>
      </c>
      <c r="B582" s="147" t="s">
        <v>2</v>
      </c>
      <c r="C582" s="148" t="s">
        <v>90</v>
      </c>
      <c r="D582" s="149"/>
      <c r="E582" s="149"/>
      <c r="F582" s="149"/>
      <c r="G582" s="149"/>
      <c r="H582" s="149"/>
      <c r="I582" s="149"/>
      <c r="J582" s="149"/>
      <c r="K582" s="147" t="s">
        <v>3</v>
      </c>
    </row>
    <row r="583" spans="1:11" ht="88.5" customHeight="1">
      <c r="A583" s="170"/>
      <c r="B583" s="147"/>
      <c r="C583" s="21" t="s">
        <v>4</v>
      </c>
      <c r="D583" s="22">
        <v>2014</v>
      </c>
      <c r="E583" s="22">
        <v>2015</v>
      </c>
      <c r="F583" s="106">
        <v>2016</v>
      </c>
      <c r="G583" s="22">
        <v>2017</v>
      </c>
      <c r="H583" s="22">
        <v>2018</v>
      </c>
      <c r="I583" s="22">
        <v>2019</v>
      </c>
      <c r="J583" s="22">
        <v>2020</v>
      </c>
      <c r="K583" s="147"/>
    </row>
    <row r="584" spans="1:11" ht="15">
      <c r="A584" s="23">
        <v>1</v>
      </c>
      <c r="B584" s="24" t="s">
        <v>5</v>
      </c>
      <c r="C584" s="21">
        <v>3</v>
      </c>
      <c r="D584" s="22">
        <v>4</v>
      </c>
      <c r="E584" s="22">
        <v>5</v>
      </c>
      <c r="F584" s="106">
        <v>6</v>
      </c>
      <c r="G584" s="22">
        <v>7</v>
      </c>
      <c r="H584" s="22">
        <v>8</v>
      </c>
      <c r="I584" s="22">
        <v>9</v>
      </c>
      <c r="J584" s="22">
        <v>10</v>
      </c>
      <c r="K584" s="22">
        <v>11</v>
      </c>
    </row>
    <row r="585" spans="1:11" ht="57.75">
      <c r="A585" s="25"/>
      <c r="B585" s="26" t="s">
        <v>12</v>
      </c>
      <c r="C585" s="60">
        <f>SUM(C586:C589)</f>
        <v>186200</v>
      </c>
      <c r="D585" s="60">
        <f aca="true" t="shared" si="146" ref="D585:J585">SUM(D586:D589)</f>
        <v>0</v>
      </c>
      <c r="E585" s="60">
        <f t="shared" si="146"/>
        <v>0</v>
      </c>
      <c r="F585" s="107">
        <f t="shared" si="146"/>
        <v>186200</v>
      </c>
      <c r="G585" s="60">
        <f t="shared" si="146"/>
        <v>0</v>
      </c>
      <c r="H585" s="60">
        <f t="shared" si="146"/>
        <v>0</v>
      </c>
      <c r="I585" s="60">
        <f t="shared" si="146"/>
        <v>0</v>
      </c>
      <c r="J585" s="60">
        <f t="shared" si="146"/>
        <v>0</v>
      </c>
      <c r="K585" s="28"/>
    </row>
    <row r="586" spans="1:11" ht="15">
      <c r="A586" s="25">
        <f>A585+1</f>
        <v>1</v>
      </c>
      <c r="B586" s="29" t="s">
        <v>7</v>
      </c>
      <c r="C586" s="57">
        <f>SUM(D586:J586)</f>
        <v>0</v>
      </c>
      <c r="D586" s="57">
        <f>D594</f>
        <v>0</v>
      </c>
      <c r="E586" s="57">
        <f aca="true" t="shared" si="147" ref="E586:J586">E594</f>
        <v>0</v>
      </c>
      <c r="F586" s="108">
        <f t="shared" si="147"/>
        <v>0</v>
      </c>
      <c r="G586" s="57">
        <f t="shared" si="147"/>
        <v>0</v>
      </c>
      <c r="H586" s="57">
        <f t="shared" si="147"/>
        <v>0</v>
      </c>
      <c r="I586" s="57">
        <f t="shared" si="147"/>
        <v>0</v>
      </c>
      <c r="J586" s="57">
        <f t="shared" si="147"/>
        <v>0</v>
      </c>
      <c r="K586" s="31"/>
    </row>
    <row r="587" spans="1:11" ht="15">
      <c r="A587" s="25">
        <f>A586+1</f>
        <v>2</v>
      </c>
      <c r="B587" s="29" t="s">
        <v>8</v>
      </c>
      <c r="C587" s="57">
        <f>SUM(D587:J587)</f>
        <v>0</v>
      </c>
      <c r="D587" s="57">
        <f aca="true" t="shared" si="148" ref="D587:J589">D595</f>
        <v>0</v>
      </c>
      <c r="E587" s="57">
        <f t="shared" si="148"/>
        <v>0</v>
      </c>
      <c r="F587" s="108">
        <f t="shared" si="148"/>
        <v>0</v>
      </c>
      <c r="G587" s="57">
        <f t="shared" si="148"/>
        <v>0</v>
      </c>
      <c r="H587" s="57">
        <f t="shared" si="148"/>
        <v>0</v>
      </c>
      <c r="I587" s="57">
        <f t="shared" si="148"/>
        <v>0</v>
      </c>
      <c r="J587" s="57">
        <f t="shared" si="148"/>
        <v>0</v>
      </c>
      <c r="K587" s="31"/>
    </row>
    <row r="588" spans="1:11" ht="15">
      <c r="A588" s="25">
        <f>A587+1</f>
        <v>3</v>
      </c>
      <c r="B588" s="29" t="s">
        <v>9</v>
      </c>
      <c r="C588" s="57">
        <f>SUM(D588:J588)</f>
        <v>186200</v>
      </c>
      <c r="D588" s="57">
        <f t="shared" si="148"/>
        <v>0</v>
      </c>
      <c r="E588" s="57">
        <f t="shared" si="148"/>
        <v>0</v>
      </c>
      <c r="F588" s="108">
        <f t="shared" si="148"/>
        <v>186200</v>
      </c>
      <c r="G588" s="57">
        <f t="shared" si="148"/>
        <v>0</v>
      </c>
      <c r="H588" s="57">
        <f t="shared" si="148"/>
        <v>0</v>
      </c>
      <c r="I588" s="57">
        <f t="shared" si="148"/>
        <v>0</v>
      </c>
      <c r="J588" s="57">
        <f t="shared" si="148"/>
        <v>0</v>
      </c>
      <c r="K588" s="31"/>
    </row>
    <row r="589" spans="1:11" ht="15">
      <c r="A589" s="25">
        <f>A588+1</f>
        <v>4</v>
      </c>
      <c r="B589" s="29" t="s">
        <v>10</v>
      </c>
      <c r="C589" s="57">
        <f>SUM(D589:J589)</f>
        <v>0</v>
      </c>
      <c r="D589" s="57">
        <f t="shared" si="148"/>
        <v>0</v>
      </c>
      <c r="E589" s="57">
        <f t="shared" si="148"/>
        <v>0</v>
      </c>
      <c r="F589" s="108">
        <f t="shared" si="148"/>
        <v>0</v>
      </c>
      <c r="G589" s="57">
        <f t="shared" si="148"/>
        <v>0</v>
      </c>
      <c r="H589" s="57">
        <f t="shared" si="148"/>
        <v>0</v>
      </c>
      <c r="I589" s="57">
        <f t="shared" si="148"/>
        <v>0</v>
      </c>
      <c r="J589" s="57">
        <f t="shared" si="148"/>
        <v>0</v>
      </c>
      <c r="K589" s="31"/>
    </row>
    <row r="590" spans="1:11" ht="15">
      <c r="A590" s="25"/>
      <c r="B590" s="32"/>
      <c r="C590" s="57"/>
      <c r="D590" s="57"/>
      <c r="E590" s="57"/>
      <c r="F590" s="108"/>
      <c r="G590" s="57"/>
      <c r="H590" s="57"/>
      <c r="I590" s="57"/>
      <c r="J590" s="57"/>
      <c r="K590" s="31"/>
    </row>
    <row r="591" spans="1:11" ht="18.75">
      <c r="A591" s="25"/>
      <c r="B591" s="138"/>
      <c r="C591" s="139"/>
      <c r="D591" s="139"/>
      <c r="E591" s="139"/>
      <c r="F591" s="139"/>
      <c r="G591" s="139"/>
      <c r="H591" s="139"/>
      <c r="I591" s="139"/>
      <c r="J591" s="139"/>
      <c r="K591" s="140"/>
    </row>
    <row r="592" spans="1:11" ht="15">
      <c r="A592" s="25"/>
      <c r="B592" s="141" t="s">
        <v>13</v>
      </c>
      <c r="C592" s="141"/>
      <c r="D592" s="141"/>
      <c r="E592" s="141"/>
      <c r="F592" s="141"/>
      <c r="G592" s="141"/>
      <c r="H592" s="141"/>
      <c r="I592" s="141"/>
      <c r="J592" s="141"/>
      <c r="K592" s="141"/>
    </row>
    <row r="593" spans="1:11" ht="29.25">
      <c r="A593" s="25"/>
      <c r="B593" s="26" t="s">
        <v>14</v>
      </c>
      <c r="C593" s="67">
        <f>SUM(C594:C597)</f>
        <v>186200</v>
      </c>
      <c r="D593" s="67">
        <f aca="true" t="shared" si="149" ref="D593:J593">SUM(D594:D597)</f>
        <v>0</v>
      </c>
      <c r="E593" s="67">
        <f t="shared" si="149"/>
        <v>0</v>
      </c>
      <c r="F593" s="123">
        <f t="shared" si="149"/>
        <v>186200</v>
      </c>
      <c r="G593" s="67">
        <f t="shared" si="149"/>
        <v>0</v>
      </c>
      <c r="H593" s="67">
        <f t="shared" si="149"/>
        <v>0</v>
      </c>
      <c r="I593" s="67">
        <f t="shared" si="149"/>
        <v>0</v>
      </c>
      <c r="J593" s="67">
        <f t="shared" si="149"/>
        <v>0</v>
      </c>
      <c r="K593" s="41"/>
    </row>
    <row r="594" spans="1:11" ht="15">
      <c r="A594" s="25">
        <f>A593+1</f>
        <v>1</v>
      </c>
      <c r="B594" s="29" t="s">
        <v>7</v>
      </c>
      <c r="C594" s="68">
        <f>SUM(D594:J594)</f>
        <v>0</v>
      </c>
      <c r="D594" s="68">
        <f>D599+D604</f>
        <v>0</v>
      </c>
      <c r="E594" s="68">
        <f aca="true" t="shared" si="150" ref="E594:J594">E599+E604</f>
        <v>0</v>
      </c>
      <c r="F594" s="118">
        <f t="shared" si="150"/>
        <v>0</v>
      </c>
      <c r="G594" s="68">
        <f t="shared" si="150"/>
        <v>0</v>
      </c>
      <c r="H594" s="68">
        <f t="shared" si="150"/>
        <v>0</v>
      </c>
      <c r="I594" s="68">
        <f t="shared" si="150"/>
        <v>0</v>
      </c>
      <c r="J594" s="68">
        <f t="shared" si="150"/>
        <v>0</v>
      </c>
      <c r="K594" s="31"/>
    </row>
    <row r="595" spans="1:11" ht="15">
      <c r="A595" s="25">
        <f>A594+1</f>
        <v>2</v>
      </c>
      <c r="B595" s="29" t="s">
        <v>8</v>
      </c>
      <c r="C595" s="68">
        <f>SUM(D595:J595)</f>
        <v>0</v>
      </c>
      <c r="D595" s="68">
        <f aca="true" t="shared" si="151" ref="D595:J597">D600+D605</f>
        <v>0</v>
      </c>
      <c r="E595" s="68">
        <f t="shared" si="151"/>
        <v>0</v>
      </c>
      <c r="F595" s="118">
        <f t="shared" si="151"/>
        <v>0</v>
      </c>
      <c r="G595" s="68">
        <f t="shared" si="151"/>
        <v>0</v>
      </c>
      <c r="H595" s="68">
        <f t="shared" si="151"/>
        <v>0</v>
      </c>
      <c r="I595" s="68">
        <f t="shared" si="151"/>
        <v>0</v>
      </c>
      <c r="J595" s="68">
        <f t="shared" si="151"/>
        <v>0</v>
      </c>
      <c r="K595" s="31"/>
    </row>
    <row r="596" spans="1:11" ht="15">
      <c r="A596" s="25">
        <f>A595+1</f>
        <v>3</v>
      </c>
      <c r="B596" s="29" t="s">
        <v>9</v>
      </c>
      <c r="C596" s="68">
        <f>SUM(D596:J596)</f>
        <v>186200</v>
      </c>
      <c r="D596" s="68">
        <f t="shared" si="151"/>
        <v>0</v>
      </c>
      <c r="E596" s="68">
        <f t="shared" si="151"/>
        <v>0</v>
      </c>
      <c r="F596" s="118">
        <f t="shared" si="151"/>
        <v>186200</v>
      </c>
      <c r="G596" s="68">
        <f t="shared" si="151"/>
        <v>0</v>
      </c>
      <c r="H596" s="68">
        <f t="shared" si="151"/>
        <v>0</v>
      </c>
      <c r="I596" s="68">
        <f t="shared" si="151"/>
        <v>0</v>
      </c>
      <c r="J596" s="68">
        <f t="shared" si="151"/>
        <v>0</v>
      </c>
      <c r="K596" s="31"/>
    </row>
    <row r="597" spans="1:11" ht="15">
      <c r="A597" s="25">
        <f>A596+1</f>
        <v>4</v>
      </c>
      <c r="B597" s="29" t="s">
        <v>10</v>
      </c>
      <c r="C597" s="68">
        <f>SUM(D597:J597)</f>
        <v>0</v>
      </c>
      <c r="D597" s="68">
        <f t="shared" si="151"/>
        <v>0</v>
      </c>
      <c r="E597" s="68">
        <f t="shared" si="151"/>
        <v>0</v>
      </c>
      <c r="F597" s="118">
        <f t="shared" si="151"/>
        <v>0</v>
      </c>
      <c r="G597" s="68">
        <f t="shared" si="151"/>
        <v>0</v>
      </c>
      <c r="H597" s="68">
        <f t="shared" si="151"/>
        <v>0</v>
      </c>
      <c r="I597" s="68">
        <f t="shared" si="151"/>
        <v>0</v>
      </c>
      <c r="J597" s="68">
        <f t="shared" si="151"/>
        <v>0</v>
      </c>
      <c r="K597" s="31"/>
    </row>
    <row r="598" spans="1:11" ht="63">
      <c r="A598" s="25"/>
      <c r="B598" s="45" t="s">
        <v>111</v>
      </c>
      <c r="C598" s="69">
        <f>SUM(C599:C602)</f>
        <v>96200</v>
      </c>
      <c r="D598" s="69">
        <f aca="true" t="shared" si="152" ref="D598:J598">SUM(D599:D602)</f>
        <v>0</v>
      </c>
      <c r="E598" s="69">
        <f t="shared" si="152"/>
        <v>0</v>
      </c>
      <c r="F598" s="124">
        <f t="shared" si="152"/>
        <v>96200</v>
      </c>
      <c r="G598" s="69">
        <f t="shared" si="152"/>
        <v>0</v>
      </c>
      <c r="H598" s="69">
        <f t="shared" si="152"/>
        <v>0</v>
      </c>
      <c r="I598" s="69">
        <f t="shared" si="152"/>
        <v>0</v>
      </c>
      <c r="J598" s="69">
        <f t="shared" si="152"/>
        <v>0</v>
      </c>
      <c r="K598" s="36" t="s">
        <v>47</v>
      </c>
    </row>
    <row r="599" spans="1:11" ht="15">
      <c r="A599" s="25">
        <v>1</v>
      </c>
      <c r="B599" s="29" t="s">
        <v>7</v>
      </c>
      <c r="C599" s="68">
        <f>SUM(D599:J599)</f>
        <v>0</v>
      </c>
      <c r="D599" s="68"/>
      <c r="E599" s="68"/>
      <c r="F599" s="118"/>
      <c r="G599" s="68"/>
      <c r="H599" s="68"/>
      <c r="I599" s="68"/>
      <c r="J599" s="68"/>
      <c r="K599" s="31"/>
    </row>
    <row r="600" spans="1:11" ht="15">
      <c r="A600" s="25">
        <v>2</v>
      </c>
      <c r="B600" s="29" t="s">
        <v>8</v>
      </c>
      <c r="C600" s="68">
        <f>SUM(D600:J600)</f>
        <v>0</v>
      </c>
      <c r="D600" s="68"/>
      <c r="E600" s="68"/>
      <c r="F600" s="118"/>
      <c r="G600" s="68"/>
      <c r="H600" s="68"/>
      <c r="I600" s="68"/>
      <c r="J600" s="68"/>
      <c r="K600" s="37"/>
    </row>
    <row r="601" spans="1:11" ht="15">
      <c r="A601" s="25">
        <v>3</v>
      </c>
      <c r="B601" s="29" t="s">
        <v>9</v>
      </c>
      <c r="C601" s="68">
        <f>SUM(D601:J601)</f>
        <v>96200</v>
      </c>
      <c r="D601" s="68"/>
      <c r="E601" s="68"/>
      <c r="F601" s="118">
        <v>96200</v>
      </c>
      <c r="G601" s="68"/>
      <c r="H601" s="68"/>
      <c r="I601" s="68"/>
      <c r="J601" s="68"/>
      <c r="K601" s="31"/>
    </row>
    <row r="602" spans="1:11" ht="15">
      <c r="A602" s="25">
        <v>4</v>
      </c>
      <c r="B602" s="29" t="s">
        <v>10</v>
      </c>
      <c r="C602" s="68">
        <f>SUM(D602:J602)</f>
        <v>0</v>
      </c>
      <c r="D602" s="30"/>
      <c r="E602" s="30"/>
      <c r="F602" s="110"/>
      <c r="G602" s="30"/>
      <c r="H602" s="30"/>
      <c r="I602" s="30"/>
      <c r="J602" s="30"/>
      <c r="K602" s="31"/>
    </row>
    <row r="603" spans="1:11" ht="47.25">
      <c r="A603" s="25"/>
      <c r="B603" s="45" t="s">
        <v>112</v>
      </c>
      <c r="C603" s="69">
        <f>SUM(C604:C607)</f>
        <v>90000</v>
      </c>
      <c r="D603" s="69">
        <f aca="true" t="shared" si="153" ref="D603:J603">SUM(D605:D607)</f>
        <v>0</v>
      </c>
      <c r="E603" s="69">
        <f t="shared" si="153"/>
        <v>0</v>
      </c>
      <c r="F603" s="124">
        <f t="shared" si="153"/>
        <v>90000</v>
      </c>
      <c r="G603" s="69">
        <f t="shared" si="153"/>
        <v>0</v>
      </c>
      <c r="H603" s="69">
        <f t="shared" si="153"/>
        <v>0</v>
      </c>
      <c r="I603" s="69">
        <f t="shared" si="153"/>
        <v>0</v>
      </c>
      <c r="J603" s="69">
        <f t="shared" si="153"/>
        <v>0</v>
      </c>
      <c r="K603" s="36" t="s">
        <v>47</v>
      </c>
    </row>
    <row r="604" spans="1:11" ht="15">
      <c r="A604" s="25">
        <v>1</v>
      </c>
      <c r="B604" s="29" t="s">
        <v>7</v>
      </c>
      <c r="C604" s="68">
        <f>SUM(D604:J604)</f>
        <v>0</v>
      </c>
      <c r="D604" s="68"/>
      <c r="E604" s="68"/>
      <c r="F604" s="118"/>
      <c r="G604" s="68"/>
      <c r="H604" s="68"/>
      <c r="I604" s="68"/>
      <c r="J604" s="68"/>
      <c r="K604" s="31"/>
    </row>
    <row r="605" spans="1:11" ht="15">
      <c r="A605" s="25">
        <v>2</v>
      </c>
      <c r="B605" s="29" t="s">
        <v>8</v>
      </c>
      <c r="C605" s="68">
        <f>SUM(D605:J605)</f>
        <v>0</v>
      </c>
      <c r="D605" s="68"/>
      <c r="E605" s="68"/>
      <c r="F605" s="118"/>
      <c r="G605" s="68"/>
      <c r="H605" s="68"/>
      <c r="I605" s="68"/>
      <c r="J605" s="68"/>
      <c r="K605" s="37"/>
    </row>
    <row r="606" spans="1:11" ht="15">
      <c r="A606" s="25">
        <v>3</v>
      </c>
      <c r="B606" s="29" t="s">
        <v>9</v>
      </c>
      <c r="C606" s="68">
        <f>SUM(D606:J606)</f>
        <v>90000</v>
      </c>
      <c r="D606" s="68"/>
      <c r="E606" s="68"/>
      <c r="F606" s="118">
        <v>90000</v>
      </c>
      <c r="G606" s="68"/>
      <c r="H606" s="68"/>
      <c r="I606" s="68"/>
      <c r="J606" s="68"/>
      <c r="K606" s="31"/>
    </row>
    <row r="607" spans="1:11" ht="15">
      <c r="A607" s="25">
        <v>4</v>
      </c>
      <c r="B607" s="29" t="s">
        <v>10</v>
      </c>
      <c r="C607" s="68">
        <f>SUM(D607:J607)</f>
        <v>0</v>
      </c>
      <c r="D607" s="30"/>
      <c r="E607" s="30"/>
      <c r="F607" s="110"/>
      <c r="G607" s="30"/>
      <c r="H607" s="30"/>
      <c r="I607" s="30"/>
      <c r="J607" s="30"/>
      <c r="K607" s="31"/>
    </row>
    <row r="609" spans="1:11" ht="90.75" customHeight="1">
      <c r="A609" s="1"/>
      <c r="B609" s="2"/>
      <c r="C609" s="3"/>
      <c r="D609" s="4"/>
      <c r="E609" s="4"/>
      <c r="F609" s="100"/>
      <c r="G609" s="3"/>
      <c r="H609" s="3"/>
      <c r="I609" s="131" t="s">
        <v>123</v>
      </c>
      <c r="J609" s="142" t="s">
        <v>118</v>
      </c>
      <c r="K609" s="142"/>
    </row>
    <row r="610" spans="1:11" ht="54" customHeight="1">
      <c r="A610" s="143" t="s">
        <v>119</v>
      </c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</row>
    <row r="611" spans="1:11" ht="15">
      <c r="A611" s="145" t="s">
        <v>1</v>
      </c>
      <c r="B611" s="147" t="s">
        <v>2</v>
      </c>
      <c r="C611" s="148" t="s">
        <v>90</v>
      </c>
      <c r="D611" s="149"/>
      <c r="E611" s="149"/>
      <c r="F611" s="149"/>
      <c r="G611" s="149"/>
      <c r="H611" s="149"/>
      <c r="I611" s="149"/>
      <c r="J611" s="149"/>
      <c r="K611" s="147" t="s">
        <v>3</v>
      </c>
    </row>
    <row r="612" spans="1:11" ht="15">
      <c r="A612" s="146"/>
      <c r="B612" s="147"/>
      <c r="C612" s="21" t="s">
        <v>4</v>
      </c>
      <c r="D612" s="22">
        <v>2014</v>
      </c>
      <c r="E612" s="22">
        <v>2015</v>
      </c>
      <c r="F612" s="106">
        <v>2016</v>
      </c>
      <c r="G612" s="22">
        <v>2017</v>
      </c>
      <c r="H612" s="22">
        <v>2018</v>
      </c>
      <c r="I612" s="22">
        <v>2019</v>
      </c>
      <c r="J612" s="22">
        <v>2020</v>
      </c>
      <c r="K612" s="147"/>
    </row>
    <row r="613" spans="1:11" ht="15">
      <c r="A613" s="23">
        <v>1</v>
      </c>
      <c r="B613" s="24" t="s">
        <v>5</v>
      </c>
      <c r="C613" s="21">
        <v>3</v>
      </c>
      <c r="D613" s="22">
        <v>4</v>
      </c>
      <c r="E613" s="22">
        <v>5</v>
      </c>
      <c r="F613" s="106">
        <v>6</v>
      </c>
      <c r="G613" s="22">
        <v>7</v>
      </c>
      <c r="H613" s="22">
        <v>8</v>
      </c>
      <c r="I613" s="22">
        <v>9</v>
      </c>
      <c r="J613" s="22">
        <v>10</v>
      </c>
      <c r="K613" s="22">
        <v>11</v>
      </c>
    </row>
    <row r="614" spans="1:11" ht="57.75">
      <c r="A614" s="25"/>
      <c r="B614" s="26" t="s">
        <v>12</v>
      </c>
      <c r="C614" s="73"/>
      <c r="D614" s="73"/>
      <c r="E614" s="73"/>
      <c r="F614" s="122"/>
      <c r="G614" s="73"/>
      <c r="H614" s="73"/>
      <c r="I614" s="73"/>
      <c r="J614" s="73"/>
      <c r="K614" s="28"/>
    </row>
    <row r="615" spans="1:11" ht="15">
      <c r="A615" s="25">
        <f>A614+1</f>
        <v>1</v>
      </c>
      <c r="B615" s="29" t="s">
        <v>7</v>
      </c>
      <c r="C615" s="64"/>
      <c r="D615" s="64"/>
      <c r="E615" s="64"/>
      <c r="F615" s="112"/>
      <c r="G615" s="64"/>
      <c r="H615" s="64"/>
      <c r="I615" s="64"/>
      <c r="J615" s="64"/>
      <c r="K615" s="31"/>
    </row>
    <row r="616" spans="1:11" ht="15">
      <c r="A616" s="25">
        <f>A615+1</f>
        <v>2</v>
      </c>
      <c r="B616" s="29" t="s">
        <v>8</v>
      </c>
      <c r="C616" s="64"/>
      <c r="D616" s="64"/>
      <c r="E616" s="64"/>
      <c r="F616" s="112"/>
      <c r="G616" s="64"/>
      <c r="H616" s="64"/>
      <c r="I616" s="64"/>
      <c r="J616" s="64"/>
      <c r="K616" s="31"/>
    </row>
    <row r="617" spans="1:11" ht="15">
      <c r="A617" s="25">
        <f>A616+1</f>
        <v>3</v>
      </c>
      <c r="B617" s="29" t="s">
        <v>9</v>
      </c>
      <c r="C617" s="64">
        <f>G617+H617+I617+J617</f>
        <v>2556000</v>
      </c>
      <c r="D617" s="64">
        <v>0</v>
      </c>
      <c r="E617" s="64">
        <v>0</v>
      </c>
      <c r="F617" s="112">
        <v>0</v>
      </c>
      <c r="G617" s="64">
        <v>612000</v>
      </c>
      <c r="H617" s="64">
        <v>630000</v>
      </c>
      <c r="I617" s="64">
        <v>648000</v>
      </c>
      <c r="J617" s="64">
        <v>666000</v>
      </c>
      <c r="K617" s="31"/>
    </row>
    <row r="618" spans="1:11" ht="15">
      <c r="A618" s="25">
        <f>A617+1</f>
        <v>4</v>
      </c>
      <c r="B618" s="29" t="s">
        <v>10</v>
      </c>
      <c r="C618" s="64"/>
      <c r="D618" s="64"/>
      <c r="E618" s="64"/>
      <c r="F618" s="112"/>
      <c r="G618" s="64"/>
      <c r="H618" s="64"/>
      <c r="I618" s="64"/>
      <c r="J618" s="64"/>
      <c r="K618" s="31"/>
    </row>
    <row r="619" spans="1:11" ht="15">
      <c r="A619" s="25"/>
      <c r="B619" s="32"/>
      <c r="C619" s="30"/>
      <c r="D619" s="30"/>
      <c r="E619" s="30"/>
      <c r="F619" s="110"/>
      <c r="G619" s="30"/>
      <c r="H619" s="30"/>
      <c r="I619" s="30"/>
      <c r="J619" s="30"/>
      <c r="K619" s="31"/>
    </row>
    <row r="620" spans="1:11" ht="18.75">
      <c r="A620" s="25"/>
      <c r="B620" s="138"/>
      <c r="C620" s="139"/>
      <c r="D620" s="139"/>
      <c r="E620" s="139"/>
      <c r="F620" s="139"/>
      <c r="G620" s="139"/>
      <c r="H620" s="139"/>
      <c r="I620" s="139"/>
      <c r="J620" s="139"/>
      <c r="K620" s="140"/>
    </row>
    <row r="621" spans="1:11" ht="15">
      <c r="A621" s="25"/>
      <c r="B621" s="141" t="s">
        <v>22</v>
      </c>
      <c r="C621" s="141"/>
      <c r="D621" s="141"/>
      <c r="E621" s="141"/>
      <c r="F621" s="141"/>
      <c r="G621" s="141"/>
      <c r="H621" s="141"/>
      <c r="I621" s="141"/>
      <c r="J621" s="141"/>
      <c r="K621" s="141"/>
    </row>
    <row r="622" spans="1:11" ht="29.25">
      <c r="A622" s="25"/>
      <c r="B622" s="26" t="s">
        <v>14</v>
      </c>
      <c r="C622" s="67">
        <f>SUM(C623:C626)</f>
        <v>2556000</v>
      </c>
      <c r="D622" s="67">
        <f aca="true" t="shared" si="154" ref="D622:J622">SUM(D623:D626)</f>
        <v>0</v>
      </c>
      <c r="E622" s="67">
        <f t="shared" si="154"/>
        <v>0</v>
      </c>
      <c r="F622" s="123">
        <f t="shared" si="154"/>
        <v>0</v>
      </c>
      <c r="G622" s="67">
        <f t="shared" si="154"/>
        <v>612000</v>
      </c>
      <c r="H622" s="67">
        <f t="shared" si="154"/>
        <v>630000</v>
      </c>
      <c r="I622" s="67">
        <f t="shared" si="154"/>
        <v>648000</v>
      </c>
      <c r="J622" s="67">
        <f t="shared" si="154"/>
        <v>666000</v>
      </c>
      <c r="K622" s="41"/>
    </row>
    <row r="623" spans="1:11" ht="15">
      <c r="A623" s="25">
        <f>A622+1</f>
        <v>1</v>
      </c>
      <c r="B623" s="29" t="s">
        <v>7</v>
      </c>
      <c r="C623" s="69">
        <f>SUM(D623:J623)</f>
        <v>0</v>
      </c>
      <c r="D623" s="69">
        <f>D628+D633</f>
        <v>0</v>
      </c>
      <c r="E623" s="69">
        <f aca="true" t="shared" si="155" ref="E623:J623">E628+E633</f>
        <v>0</v>
      </c>
      <c r="F623" s="124">
        <f t="shared" si="155"/>
        <v>0</v>
      </c>
      <c r="G623" s="69">
        <f t="shared" si="155"/>
        <v>0</v>
      </c>
      <c r="H623" s="69">
        <f t="shared" si="155"/>
        <v>0</v>
      </c>
      <c r="I623" s="69">
        <f t="shared" si="155"/>
        <v>0</v>
      </c>
      <c r="J623" s="69">
        <f t="shared" si="155"/>
        <v>0</v>
      </c>
      <c r="K623" s="31"/>
    </row>
    <row r="624" spans="1:11" ht="15">
      <c r="A624" s="25">
        <f>A623+1</f>
        <v>2</v>
      </c>
      <c r="B624" s="29" t="s">
        <v>8</v>
      </c>
      <c r="C624" s="69">
        <f>SUM(D624:J624)</f>
        <v>0</v>
      </c>
      <c r="D624" s="69">
        <f aca="true" t="shared" si="156" ref="D624:J624">D629+D634</f>
        <v>0</v>
      </c>
      <c r="E624" s="69">
        <f t="shared" si="156"/>
        <v>0</v>
      </c>
      <c r="F624" s="124">
        <f t="shared" si="156"/>
        <v>0</v>
      </c>
      <c r="G624" s="69">
        <f t="shared" si="156"/>
        <v>0</v>
      </c>
      <c r="H624" s="69">
        <f t="shared" si="156"/>
        <v>0</v>
      </c>
      <c r="I624" s="69">
        <f t="shared" si="156"/>
        <v>0</v>
      </c>
      <c r="J624" s="69">
        <f t="shared" si="156"/>
        <v>0</v>
      </c>
      <c r="K624" s="31"/>
    </row>
    <row r="625" spans="1:11" ht="15">
      <c r="A625" s="25">
        <f>A624+1</f>
        <v>3</v>
      </c>
      <c r="B625" s="29" t="s">
        <v>9</v>
      </c>
      <c r="C625" s="69">
        <f>SUM(D625:J625)</f>
        <v>2556000</v>
      </c>
      <c r="D625" s="69">
        <f>D630+D635</f>
        <v>0</v>
      </c>
      <c r="E625" s="69">
        <f>E630+E635</f>
        <v>0</v>
      </c>
      <c r="F625" s="124">
        <f>F630+F635</f>
        <v>0</v>
      </c>
      <c r="G625" s="69">
        <f>G630+G635</f>
        <v>612000</v>
      </c>
      <c r="H625" s="69">
        <v>630000</v>
      </c>
      <c r="I625" s="69">
        <v>648000</v>
      </c>
      <c r="J625" s="69">
        <v>666000</v>
      </c>
      <c r="K625" s="31"/>
    </row>
    <row r="626" spans="1:11" ht="15">
      <c r="A626" s="25">
        <f>A625+1</f>
        <v>4</v>
      </c>
      <c r="B626" s="29" t="s">
        <v>10</v>
      </c>
      <c r="C626" s="69"/>
      <c r="D626" s="69"/>
      <c r="E626" s="69"/>
      <c r="F626" s="124"/>
      <c r="G626" s="69"/>
      <c r="H626" s="69"/>
      <c r="I626" s="69"/>
      <c r="J626" s="69"/>
      <c r="K626" s="31"/>
    </row>
    <row r="627" spans="1:11" ht="105.75" customHeight="1">
      <c r="A627" s="25"/>
      <c r="B627" s="45" t="s">
        <v>120</v>
      </c>
      <c r="C627" s="69"/>
      <c r="D627" s="69">
        <v>0</v>
      </c>
      <c r="E627" s="69">
        <v>0</v>
      </c>
      <c r="F627" s="124">
        <v>0</v>
      </c>
      <c r="G627" s="69"/>
      <c r="H627" s="69"/>
      <c r="I627" s="69"/>
      <c r="J627" s="69"/>
      <c r="K627" s="36"/>
    </row>
    <row r="628" spans="1:11" ht="15">
      <c r="A628" s="25">
        <v>1</v>
      </c>
      <c r="B628" s="29" t="s">
        <v>7</v>
      </c>
      <c r="C628" s="68"/>
      <c r="D628" s="68"/>
      <c r="E628" s="68"/>
      <c r="F628" s="118"/>
      <c r="G628" s="68"/>
      <c r="H628" s="68"/>
      <c r="I628" s="68"/>
      <c r="J628" s="68"/>
      <c r="K628" s="31"/>
    </row>
    <row r="629" spans="1:11" ht="15">
      <c r="A629" s="25">
        <v>2</v>
      </c>
      <c r="B629" s="29" t="s">
        <v>8</v>
      </c>
      <c r="C629" s="68"/>
      <c r="D629" s="68"/>
      <c r="E629" s="68"/>
      <c r="F629" s="118"/>
      <c r="G629" s="68"/>
      <c r="H629" s="68"/>
      <c r="I629" s="68"/>
      <c r="J629" s="68"/>
      <c r="K629" s="37"/>
    </row>
    <row r="630" spans="1:11" ht="15">
      <c r="A630" s="25">
        <v>3</v>
      </c>
      <c r="B630" s="29" t="s">
        <v>9</v>
      </c>
      <c r="C630" s="68"/>
      <c r="D630" s="71">
        <v>0</v>
      </c>
      <c r="E630" s="68">
        <v>0</v>
      </c>
      <c r="F630" s="118">
        <v>0</v>
      </c>
      <c r="G630" s="68">
        <v>612000</v>
      </c>
      <c r="H630" s="68">
        <v>630000</v>
      </c>
      <c r="I630" s="68">
        <v>648000</v>
      </c>
      <c r="J630" s="68">
        <v>666000</v>
      </c>
      <c r="K630" s="31"/>
    </row>
    <row r="631" spans="1:11" ht="15">
      <c r="A631" s="25">
        <v>4</v>
      </c>
      <c r="B631" s="29" t="s">
        <v>10</v>
      </c>
      <c r="C631" s="68"/>
      <c r="D631" s="30"/>
      <c r="E631" s="30"/>
      <c r="F631" s="110"/>
      <c r="G631" s="30"/>
      <c r="H631" s="30"/>
      <c r="I631" s="30"/>
      <c r="J631" s="30"/>
      <c r="K631" s="31"/>
    </row>
    <row r="632" spans="1:11" ht="78.75">
      <c r="A632" s="25"/>
      <c r="B632" s="45" t="s">
        <v>100</v>
      </c>
      <c r="C632" s="69">
        <f>SUM(C633:C636)</f>
        <v>0</v>
      </c>
      <c r="D632" s="69">
        <f aca="true" t="shared" si="157" ref="D632:J632">SUM(D633:D636)</f>
        <v>0</v>
      </c>
      <c r="E632" s="69">
        <f t="shared" si="157"/>
        <v>0</v>
      </c>
      <c r="F632" s="124">
        <f t="shared" si="157"/>
        <v>0</v>
      </c>
      <c r="G632" s="69">
        <f t="shared" si="157"/>
        <v>0</v>
      </c>
      <c r="H632" s="69">
        <f t="shared" si="157"/>
        <v>0</v>
      </c>
      <c r="I632" s="69">
        <f t="shared" si="157"/>
        <v>0</v>
      </c>
      <c r="J632" s="69">
        <f t="shared" si="157"/>
        <v>0</v>
      </c>
      <c r="K632" s="36"/>
    </row>
    <row r="633" spans="1:11" ht="15">
      <c r="A633" s="25">
        <v>1</v>
      </c>
      <c r="B633" s="29" t="s">
        <v>7</v>
      </c>
      <c r="C633" s="68"/>
      <c r="D633" s="68"/>
      <c r="E633" s="68"/>
      <c r="F633" s="118"/>
      <c r="G633" s="68"/>
      <c r="H633" s="68"/>
      <c r="I633" s="68"/>
      <c r="J633" s="68"/>
      <c r="K633" s="31"/>
    </row>
    <row r="634" spans="1:11" ht="15">
      <c r="A634" s="25">
        <v>2</v>
      </c>
      <c r="B634" s="29" t="s">
        <v>8</v>
      </c>
      <c r="C634" s="68"/>
      <c r="D634" s="68"/>
      <c r="E634" s="68"/>
      <c r="F634" s="118"/>
      <c r="G634" s="68"/>
      <c r="H634" s="68"/>
      <c r="I634" s="68"/>
      <c r="J634" s="68"/>
      <c r="K634" s="37"/>
    </row>
    <row r="635" spans="1:11" ht="15">
      <c r="A635" s="25">
        <v>3</v>
      </c>
      <c r="B635" s="29" t="s">
        <v>9</v>
      </c>
      <c r="C635" s="68"/>
      <c r="D635" s="71"/>
      <c r="E635" s="68"/>
      <c r="F635" s="118"/>
      <c r="G635" s="68"/>
      <c r="H635" s="68"/>
      <c r="I635" s="68"/>
      <c r="J635" s="68"/>
      <c r="K635" s="31"/>
    </row>
    <row r="636" spans="1:11" ht="15">
      <c r="A636" s="25">
        <v>4</v>
      </c>
      <c r="B636" s="29" t="s">
        <v>10</v>
      </c>
      <c r="C636" s="68"/>
      <c r="D636" s="30"/>
      <c r="E636" s="30"/>
      <c r="F636" s="110"/>
      <c r="G636" s="30"/>
      <c r="H636" s="30"/>
      <c r="I636" s="30"/>
      <c r="J636" s="30"/>
      <c r="K636" s="31"/>
    </row>
  </sheetData>
  <sheetProtection/>
  <mergeCells count="124">
    <mergeCell ref="B591:K591"/>
    <mergeCell ref="B592:K592"/>
    <mergeCell ref="A281:K281"/>
    <mergeCell ref="A582:A583"/>
    <mergeCell ref="B582:B583"/>
    <mergeCell ref="C582:J582"/>
    <mergeCell ref="K582:K583"/>
    <mergeCell ref="B564:K564"/>
    <mergeCell ref="B565:K565"/>
    <mergeCell ref="J578:K578"/>
    <mergeCell ref="A579:K579"/>
    <mergeCell ref="A555:A556"/>
    <mergeCell ref="B555:B556"/>
    <mergeCell ref="C555:J555"/>
    <mergeCell ref="K555:K556"/>
    <mergeCell ref="B537:K537"/>
    <mergeCell ref="B538:K538"/>
    <mergeCell ref="J551:K551"/>
    <mergeCell ref="A552:K552"/>
    <mergeCell ref="A528:A529"/>
    <mergeCell ref="B528:B529"/>
    <mergeCell ref="C528:J528"/>
    <mergeCell ref="K528:K529"/>
    <mergeCell ref="B505:K505"/>
    <mergeCell ref="B506:K506"/>
    <mergeCell ref="J524:K524"/>
    <mergeCell ref="A525:K525"/>
    <mergeCell ref="A496:A497"/>
    <mergeCell ref="B496:B497"/>
    <mergeCell ref="C496:J496"/>
    <mergeCell ref="K496:K497"/>
    <mergeCell ref="B481:K481"/>
    <mergeCell ref="B482:K482"/>
    <mergeCell ref="J494:K494"/>
    <mergeCell ref="A495:K495"/>
    <mergeCell ref="A472:A473"/>
    <mergeCell ref="B472:B473"/>
    <mergeCell ref="C472:J472"/>
    <mergeCell ref="K472:K473"/>
    <mergeCell ref="B441:K441"/>
    <mergeCell ref="B442:K442"/>
    <mergeCell ref="J468:K468"/>
    <mergeCell ref="A469:K469"/>
    <mergeCell ref="A432:A433"/>
    <mergeCell ref="B432:B433"/>
    <mergeCell ref="C432:J432"/>
    <mergeCell ref="K432:K433"/>
    <mergeCell ref="B406:K406"/>
    <mergeCell ref="B407:K407"/>
    <mergeCell ref="J428:K428"/>
    <mergeCell ref="A429:K429"/>
    <mergeCell ref="A397:A398"/>
    <mergeCell ref="B397:B398"/>
    <mergeCell ref="C397:J397"/>
    <mergeCell ref="K397:K398"/>
    <mergeCell ref="B380:K380"/>
    <mergeCell ref="B381:K381"/>
    <mergeCell ref="J393:K393"/>
    <mergeCell ref="A394:K394"/>
    <mergeCell ref="A371:A372"/>
    <mergeCell ref="B371:B372"/>
    <mergeCell ref="C371:J371"/>
    <mergeCell ref="K371:K372"/>
    <mergeCell ref="B335:K335"/>
    <mergeCell ref="B336:K336"/>
    <mergeCell ref="J367:K367"/>
    <mergeCell ref="A368:K368"/>
    <mergeCell ref="A291:K291"/>
    <mergeCell ref="J322:K322"/>
    <mergeCell ref="A323:K323"/>
    <mergeCell ref="A326:A327"/>
    <mergeCell ref="B326:B327"/>
    <mergeCell ref="C326:J326"/>
    <mergeCell ref="K326:K327"/>
    <mergeCell ref="B229:K229"/>
    <mergeCell ref="J280:K280"/>
    <mergeCell ref="A282:A283"/>
    <mergeCell ref="B282:B283"/>
    <mergeCell ref="C282:J282"/>
    <mergeCell ref="K282:K283"/>
    <mergeCell ref="A220:A221"/>
    <mergeCell ref="B220:B221"/>
    <mergeCell ref="C220:J220"/>
    <mergeCell ref="K220:K221"/>
    <mergeCell ref="B183:K183"/>
    <mergeCell ref="B184:K184"/>
    <mergeCell ref="J216:K216"/>
    <mergeCell ref="A217:K217"/>
    <mergeCell ref="A174:A175"/>
    <mergeCell ref="B174:B175"/>
    <mergeCell ref="C174:J174"/>
    <mergeCell ref="K174:K175"/>
    <mergeCell ref="B93:K93"/>
    <mergeCell ref="B94:K94"/>
    <mergeCell ref="J170:K170"/>
    <mergeCell ref="A171:K171"/>
    <mergeCell ref="A84:A85"/>
    <mergeCell ref="B84:B85"/>
    <mergeCell ref="C84:J84"/>
    <mergeCell ref="K84:K85"/>
    <mergeCell ref="B28:K28"/>
    <mergeCell ref="B29:K29"/>
    <mergeCell ref="J80:K80"/>
    <mergeCell ref="A81:K81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620:K620"/>
    <mergeCell ref="B621:K621"/>
    <mergeCell ref="J609:K609"/>
    <mergeCell ref="A610:K610"/>
    <mergeCell ref="A611:A612"/>
    <mergeCell ref="B611:B612"/>
    <mergeCell ref="C611:J611"/>
    <mergeCell ref="K611:K612"/>
  </mergeCells>
  <printOptions/>
  <pageMargins left="0.7" right="0.7" top="0.75" bottom="0.75" header="0.3" footer="0.3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2016-08-05T08:29:49Z</cp:lastPrinted>
  <dcterms:created xsi:type="dcterms:W3CDTF">2006-09-16T00:00:00Z</dcterms:created>
  <dcterms:modified xsi:type="dcterms:W3CDTF">2016-08-16T05:16:01Z</dcterms:modified>
  <cp:category/>
  <cp:version/>
  <cp:contentType/>
  <cp:contentStatus/>
</cp:coreProperties>
</file>