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170" i="1"/>
  <c r="E170"/>
  <c r="F170"/>
  <c r="G170"/>
  <c r="H170"/>
  <c r="I170"/>
  <c r="J170"/>
  <c r="C169"/>
  <c r="C170"/>
  <c r="D221"/>
  <c r="E221"/>
  <c r="F221"/>
  <c r="G221"/>
  <c r="H221"/>
  <c r="I221"/>
  <c r="J221"/>
  <c r="C221"/>
  <c r="F169"/>
  <c r="C222"/>
  <c r="C223"/>
  <c r="D694"/>
  <c r="E694"/>
  <c r="F694"/>
  <c r="G694"/>
  <c r="H694"/>
  <c r="I694"/>
  <c r="J694"/>
  <c r="D706"/>
  <c r="E706"/>
  <c r="F706"/>
  <c r="G706"/>
  <c r="H706"/>
  <c r="I706"/>
  <c r="J706"/>
  <c r="C707"/>
  <c r="C706" s="1"/>
  <c r="D701"/>
  <c r="E701"/>
  <c r="F701"/>
  <c r="G701"/>
  <c r="H701"/>
  <c r="I701"/>
  <c r="J701"/>
  <c r="E284"/>
  <c r="F284"/>
  <c r="G284"/>
  <c r="H284"/>
  <c r="I284"/>
  <c r="J284"/>
  <c r="D284"/>
  <c r="D283"/>
  <c r="D277" s="1"/>
  <c r="E283"/>
  <c r="E281" s="1"/>
  <c r="F283"/>
  <c r="F277" s="1"/>
  <c r="G283"/>
  <c r="G277" s="1"/>
  <c r="H283"/>
  <c r="H281" s="1"/>
  <c r="I283"/>
  <c r="I281" s="1"/>
  <c r="J283"/>
  <c r="J277" s="1"/>
  <c r="D466"/>
  <c r="E466"/>
  <c r="F466"/>
  <c r="G466"/>
  <c r="H466"/>
  <c r="I466"/>
  <c r="J466"/>
  <c r="C548"/>
  <c r="D539"/>
  <c r="E539"/>
  <c r="F539"/>
  <c r="G539"/>
  <c r="H539"/>
  <c r="I539"/>
  <c r="J539"/>
  <c r="C540"/>
  <c r="C539" s="1"/>
  <c r="D570"/>
  <c r="E570"/>
  <c r="F570"/>
  <c r="G570"/>
  <c r="H570"/>
  <c r="I570"/>
  <c r="J570"/>
  <c r="D608"/>
  <c r="E608"/>
  <c r="F608"/>
  <c r="G608"/>
  <c r="H608"/>
  <c r="I608"/>
  <c r="J608"/>
  <c r="C608"/>
  <c r="C609"/>
  <c r="C649"/>
  <c r="D299"/>
  <c r="E299"/>
  <c r="F299"/>
  <c r="G299"/>
  <c r="H299"/>
  <c r="I299"/>
  <c r="J299"/>
  <c r="C300"/>
  <c r="C283" s="1"/>
  <c r="C277" s="1"/>
  <c r="J33"/>
  <c r="I33"/>
  <c r="H33"/>
  <c r="G33"/>
  <c r="E33"/>
  <c r="D33"/>
  <c r="D46"/>
  <c r="E46"/>
  <c r="F46"/>
  <c r="G46"/>
  <c r="H46"/>
  <c r="I46"/>
  <c r="J46"/>
  <c r="C46"/>
  <c r="C47"/>
  <c r="D695"/>
  <c r="E695"/>
  <c r="F695"/>
  <c r="G695"/>
  <c r="H695"/>
  <c r="I695"/>
  <c r="J695"/>
  <c r="D693"/>
  <c r="D692" s="1"/>
  <c r="E693"/>
  <c r="F693"/>
  <c r="G693"/>
  <c r="G692" s="1"/>
  <c r="H693"/>
  <c r="H692" s="1"/>
  <c r="I693"/>
  <c r="I17" s="1"/>
  <c r="J693"/>
  <c r="J692" s="1"/>
  <c r="C704"/>
  <c r="C703"/>
  <c r="D697"/>
  <c r="E697"/>
  <c r="F697"/>
  <c r="G697"/>
  <c r="H697"/>
  <c r="I697"/>
  <c r="J697"/>
  <c r="E349"/>
  <c r="D243"/>
  <c r="E243"/>
  <c r="F243"/>
  <c r="G243"/>
  <c r="H243"/>
  <c r="I243"/>
  <c r="J243"/>
  <c r="D270"/>
  <c r="E270"/>
  <c r="F270"/>
  <c r="G270"/>
  <c r="H270"/>
  <c r="I270"/>
  <c r="J270"/>
  <c r="C273"/>
  <c r="C270" s="1"/>
  <c r="D233"/>
  <c r="E233"/>
  <c r="F233"/>
  <c r="G233"/>
  <c r="H233"/>
  <c r="I233"/>
  <c r="J233"/>
  <c r="D713"/>
  <c r="D710" s="1"/>
  <c r="E713"/>
  <c r="E710" s="1"/>
  <c r="F713"/>
  <c r="F710" s="1"/>
  <c r="G713"/>
  <c r="G710" s="1"/>
  <c r="H713"/>
  <c r="H710" s="1"/>
  <c r="I713"/>
  <c r="I710" s="1"/>
  <c r="J713"/>
  <c r="J710" s="1"/>
  <c r="D715"/>
  <c r="E715"/>
  <c r="F715"/>
  <c r="G715"/>
  <c r="H715"/>
  <c r="I715"/>
  <c r="J715"/>
  <c r="C716"/>
  <c r="C713" s="1"/>
  <c r="C710" s="1"/>
  <c r="J17"/>
  <c r="C702"/>
  <c r="C693" s="1"/>
  <c r="C698"/>
  <c r="C699"/>
  <c r="D369"/>
  <c r="E369"/>
  <c r="F369"/>
  <c r="G369"/>
  <c r="H369"/>
  <c r="I369"/>
  <c r="J369"/>
  <c r="D408"/>
  <c r="E408"/>
  <c r="F408"/>
  <c r="G408"/>
  <c r="H408"/>
  <c r="I408"/>
  <c r="J408"/>
  <c r="C411"/>
  <c r="C408" s="1"/>
  <c r="D265"/>
  <c r="E265"/>
  <c r="F265"/>
  <c r="G265"/>
  <c r="H265"/>
  <c r="I265"/>
  <c r="J265"/>
  <c r="C268"/>
  <c r="C265" s="1"/>
  <c r="C238"/>
  <c r="C235" s="1"/>
  <c r="C230" s="1"/>
  <c r="J235"/>
  <c r="J230" s="1"/>
  <c r="I235"/>
  <c r="I230" s="1"/>
  <c r="H235"/>
  <c r="H230" s="1"/>
  <c r="G235"/>
  <c r="G230" s="1"/>
  <c r="F235"/>
  <c r="F230" s="1"/>
  <c r="E235"/>
  <c r="E230" s="1"/>
  <c r="D235"/>
  <c r="D230" s="1"/>
  <c r="E368"/>
  <c r="C368" s="1"/>
  <c r="D367"/>
  <c r="E367"/>
  <c r="F367"/>
  <c r="C406"/>
  <c r="C405"/>
  <c r="C404"/>
  <c r="E403"/>
  <c r="C403" s="1"/>
  <c r="C401"/>
  <c r="C400"/>
  <c r="C399"/>
  <c r="C367" s="1"/>
  <c r="E398"/>
  <c r="C398" s="1"/>
  <c r="D169"/>
  <c r="E169"/>
  <c r="G169"/>
  <c r="H169"/>
  <c r="I169"/>
  <c r="J169"/>
  <c r="D423"/>
  <c r="D422"/>
  <c r="E422"/>
  <c r="F422"/>
  <c r="G422"/>
  <c r="H422"/>
  <c r="I422"/>
  <c r="J422"/>
  <c r="D614"/>
  <c r="E614"/>
  <c r="F614"/>
  <c r="G614"/>
  <c r="H614"/>
  <c r="I614"/>
  <c r="J614"/>
  <c r="D663"/>
  <c r="E663"/>
  <c r="F663"/>
  <c r="G663"/>
  <c r="H663"/>
  <c r="I663"/>
  <c r="J663"/>
  <c r="C664"/>
  <c r="C663" s="1"/>
  <c r="D218"/>
  <c r="E218"/>
  <c r="F218"/>
  <c r="G218"/>
  <c r="H218"/>
  <c r="I218"/>
  <c r="J218"/>
  <c r="C219"/>
  <c r="C218" s="1"/>
  <c r="D215"/>
  <c r="E215"/>
  <c r="F215"/>
  <c r="G215"/>
  <c r="H215"/>
  <c r="I215"/>
  <c r="J215"/>
  <c r="C216"/>
  <c r="C215" s="1"/>
  <c r="D445"/>
  <c r="E445"/>
  <c r="F445"/>
  <c r="G445"/>
  <c r="H445"/>
  <c r="I445"/>
  <c r="J445"/>
  <c r="C446"/>
  <c r="C445" s="1"/>
  <c r="C694" l="1"/>
  <c r="D281"/>
  <c r="G281"/>
  <c r="G228"/>
  <c r="J281"/>
  <c r="F281"/>
  <c r="H277"/>
  <c r="I277"/>
  <c r="E277"/>
  <c r="H17"/>
  <c r="C299"/>
  <c r="I692"/>
  <c r="E692"/>
  <c r="F692"/>
  <c r="C695"/>
  <c r="C701"/>
  <c r="C697"/>
  <c r="C715"/>
  <c r="I228"/>
  <c r="E228"/>
  <c r="J228"/>
  <c r="H228"/>
  <c r="F228"/>
  <c r="D228"/>
  <c r="C233"/>
  <c r="D421"/>
  <c r="C527"/>
  <c r="C517"/>
  <c r="C512"/>
  <c r="C502"/>
  <c r="C473"/>
  <c r="D560"/>
  <c r="E560"/>
  <c r="F560"/>
  <c r="G560"/>
  <c r="H560"/>
  <c r="I560"/>
  <c r="J560"/>
  <c r="C561"/>
  <c r="C560" s="1"/>
  <c r="C346"/>
  <c r="C692" l="1"/>
  <c r="D660"/>
  <c r="E660"/>
  <c r="F660"/>
  <c r="G660"/>
  <c r="H660"/>
  <c r="I660"/>
  <c r="J660"/>
  <c r="K660"/>
  <c r="C661"/>
  <c r="C660" s="1"/>
  <c r="C686"/>
  <c r="C553"/>
  <c r="C550" s="1"/>
  <c r="D469"/>
  <c r="E469"/>
  <c r="F469"/>
  <c r="G469"/>
  <c r="H469"/>
  <c r="I469"/>
  <c r="J469"/>
  <c r="C263"/>
  <c r="C260" s="1"/>
  <c r="C41"/>
  <c r="C37"/>
  <c r="C439"/>
  <c r="C437" s="1"/>
  <c r="C658"/>
  <c r="C657" s="1"/>
  <c r="C647"/>
  <c r="D613"/>
  <c r="E613"/>
  <c r="F613"/>
  <c r="G613"/>
  <c r="H613"/>
  <c r="I613"/>
  <c r="J613"/>
  <c r="C154"/>
  <c r="D683"/>
  <c r="E683"/>
  <c r="F683"/>
  <c r="G683"/>
  <c r="H683"/>
  <c r="I683"/>
  <c r="J683"/>
  <c r="D688"/>
  <c r="D682" s="1"/>
  <c r="E688"/>
  <c r="E682" s="1"/>
  <c r="F688"/>
  <c r="F682" s="1"/>
  <c r="G688"/>
  <c r="G682" s="1"/>
  <c r="H688"/>
  <c r="H682" s="1"/>
  <c r="I688"/>
  <c r="I682" s="1"/>
  <c r="J688"/>
  <c r="J682" s="1"/>
  <c r="C689"/>
  <c r="C688" s="1"/>
  <c r="D685"/>
  <c r="E685"/>
  <c r="F685"/>
  <c r="G685"/>
  <c r="H685"/>
  <c r="I685"/>
  <c r="G640"/>
  <c r="G612"/>
  <c r="D612"/>
  <c r="E612"/>
  <c r="F612"/>
  <c r="H612"/>
  <c r="I612"/>
  <c r="J612"/>
  <c r="D565"/>
  <c r="E565"/>
  <c r="F565"/>
  <c r="G565"/>
  <c r="H565"/>
  <c r="I565"/>
  <c r="J565"/>
  <c r="D571"/>
  <c r="D566" s="1"/>
  <c r="E571"/>
  <c r="E566" s="1"/>
  <c r="F571"/>
  <c r="F566" s="1"/>
  <c r="G571"/>
  <c r="G566" s="1"/>
  <c r="H571"/>
  <c r="H566" s="1"/>
  <c r="I571"/>
  <c r="I566" s="1"/>
  <c r="J571"/>
  <c r="J566" s="1"/>
  <c r="D605"/>
  <c r="E605"/>
  <c r="F605"/>
  <c r="G605"/>
  <c r="H605"/>
  <c r="I605"/>
  <c r="J605"/>
  <c r="C606"/>
  <c r="C605" s="1"/>
  <c r="D602"/>
  <c r="E602"/>
  <c r="F602"/>
  <c r="G602"/>
  <c r="H602"/>
  <c r="I602"/>
  <c r="J602"/>
  <c r="C603"/>
  <c r="C602" s="1"/>
  <c r="D598"/>
  <c r="E598"/>
  <c r="F598"/>
  <c r="G598"/>
  <c r="H598"/>
  <c r="I598"/>
  <c r="J598"/>
  <c r="C600"/>
  <c r="C599"/>
  <c r="D127"/>
  <c r="D126" s="1"/>
  <c r="E127"/>
  <c r="E124" s="1"/>
  <c r="E123" s="1"/>
  <c r="F127"/>
  <c r="F126" s="1"/>
  <c r="G127"/>
  <c r="G124" s="1"/>
  <c r="G123" s="1"/>
  <c r="H127"/>
  <c r="H126" s="1"/>
  <c r="I127"/>
  <c r="I124" s="1"/>
  <c r="I123" s="1"/>
  <c r="J127"/>
  <c r="J126" s="1"/>
  <c r="D135"/>
  <c r="E135"/>
  <c r="F135"/>
  <c r="G135"/>
  <c r="H135"/>
  <c r="I135"/>
  <c r="J135"/>
  <c r="C136"/>
  <c r="C135" s="1"/>
  <c r="D460"/>
  <c r="E460"/>
  <c r="F460"/>
  <c r="G460"/>
  <c r="H460"/>
  <c r="I460"/>
  <c r="J460"/>
  <c r="D555"/>
  <c r="E555"/>
  <c r="F555"/>
  <c r="G555"/>
  <c r="H555"/>
  <c r="I555"/>
  <c r="J555"/>
  <c r="C558"/>
  <c r="C555" s="1"/>
  <c r="D310"/>
  <c r="D305" s="1"/>
  <c r="E310"/>
  <c r="E305" s="1"/>
  <c r="F310"/>
  <c r="F305" s="1"/>
  <c r="G310"/>
  <c r="G305" s="1"/>
  <c r="H310"/>
  <c r="H305" s="1"/>
  <c r="I310"/>
  <c r="I305" s="1"/>
  <c r="J310"/>
  <c r="J305" s="1"/>
  <c r="D330"/>
  <c r="E330"/>
  <c r="F330"/>
  <c r="G330"/>
  <c r="H330"/>
  <c r="I330"/>
  <c r="J330"/>
  <c r="C331"/>
  <c r="C330" s="1"/>
  <c r="D364"/>
  <c r="E364"/>
  <c r="F364"/>
  <c r="G364"/>
  <c r="H364"/>
  <c r="I364"/>
  <c r="J364"/>
  <c r="D165"/>
  <c r="E165"/>
  <c r="F165"/>
  <c r="I165"/>
  <c r="J165"/>
  <c r="D395"/>
  <c r="E395"/>
  <c r="F395"/>
  <c r="G395"/>
  <c r="H395"/>
  <c r="I395"/>
  <c r="J395"/>
  <c r="C396"/>
  <c r="C395" s="1"/>
  <c r="D212"/>
  <c r="E212"/>
  <c r="F212"/>
  <c r="G212"/>
  <c r="H212"/>
  <c r="I212"/>
  <c r="J212"/>
  <c r="C213"/>
  <c r="D240"/>
  <c r="E240"/>
  <c r="H240"/>
  <c r="I240"/>
  <c r="D327"/>
  <c r="E327"/>
  <c r="F327"/>
  <c r="G327"/>
  <c r="H327"/>
  <c r="I327"/>
  <c r="J327"/>
  <c r="C328"/>
  <c r="C327" s="1"/>
  <c r="E362"/>
  <c r="E17" s="1"/>
  <c r="G367"/>
  <c r="H367"/>
  <c r="I367"/>
  <c r="J367"/>
  <c r="D363"/>
  <c r="E363"/>
  <c r="F363"/>
  <c r="G363"/>
  <c r="H363"/>
  <c r="I363"/>
  <c r="J363"/>
  <c r="D386"/>
  <c r="E386"/>
  <c r="F386"/>
  <c r="G386"/>
  <c r="H386"/>
  <c r="I386"/>
  <c r="J386"/>
  <c r="C388"/>
  <c r="C387"/>
  <c r="C362" s="1"/>
  <c r="C17" s="1"/>
  <c r="C522"/>
  <c r="C519" s="1"/>
  <c r="D142"/>
  <c r="D138" s="1"/>
  <c r="E142"/>
  <c r="E138" s="1"/>
  <c r="F142"/>
  <c r="D150"/>
  <c r="E150"/>
  <c r="F150"/>
  <c r="G150"/>
  <c r="H150"/>
  <c r="I150"/>
  <c r="J150"/>
  <c r="D493"/>
  <c r="E493"/>
  <c r="F493"/>
  <c r="G493"/>
  <c r="H493"/>
  <c r="I493"/>
  <c r="J493"/>
  <c r="C497"/>
  <c r="D581"/>
  <c r="E581"/>
  <c r="F581"/>
  <c r="G581"/>
  <c r="H581"/>
  <c r="I581"/>
  <c r="J581"/>
  <c r="C584"/>
  <c r="D524"/>
  <c r="E524"/>
  <c r="F524"/>
  <c r="G524"/>
  <c r="H524"/>
  <c r="I524"/>
  <c r="J524"/>
  <c r="C524"/>
  <c r="D519"/>
  <c r="E519"/>
  <c r="F519"/>
  <c r="G519"/>
  <c r="H519"/>
  <c r="I519"/>
  <c r="J519"/>
  <c r="D509"/>
  <c r="E509"/>
  <c r="F509"/>
  <c r="G509"/>
  <c r="H509"/>
  <c r="I509"/>
  <c r="J509"/>
  <c r="C509"/>
  <c r="D514"/>
  <c r="E514"/>
  <c r="F514"/>
  <c r="G514"/>
  <c r="H514"/>
  <c r="I514"/>
  <c r="J514"/>
  <c r="C514"/>
  <c r="D499"/>
  <c r="E499"/>
  <c r="F499"/>
  <c r="G499"/>
  <c r="H499"/>
  <c r="I499"/>
  <c r="J499"/>
  <c r="J674"/>
  <c r="D675"/>
  <c r="D674" s="1"/>
  <c r="E675"/>
  <c r="E674" s="1"/>
  <c r="F675"/>
  <c r="F674" s="1"/>
  <c r="G675"/>
  <c r="G674" s="1"/>
  <c r="H675"/>
  <c r="H674" s="1"/>
  <c r="I675"/>
  <c r="I674" s="1"/>
  <c r="D678"/>
  <c r="E678"/>
  <c r="F678"/>
  <c r="G678"/>
  <c r="H678"/>
  <c r="I678"/>
  <c r="C679"/>
  <c r="C675" s="1"/>
  <c r="D657"/>
  <c r="E657"/>
  <c r="F657"/>
  <c r="G657"/>
  <c r="H657"/>
  <c r="I657"/>
  <c r="J657"/>
  <c r="D640"/>
  <c r="E640"/>
  <c r="F640"/>
  <c r="H640"/>
  <c r="I640"/>
  <c r="J640"/>
  <c r="C642"/>
  <c r="C640" s="1"/>
  <c r="D637"/>
  <c r="H637"/>
  <c r="I637"/>
  <c r="J637"/>
  <c r="C638"/>
  <c r="C637" s="1"/>
  <c r="D644"/>
  <c r="E644"/>
  <c r="F644"/>
  <c r="G644"/>
  <c r="H644"/>
  <c r="I644"/>
  <c r="J644"/>
  <c r="C645"/>
  <c r="C644" s="1"/>
  <c r="D647"/>
  <c r="E647"/>
  <c r="F647"/>
  <c r="G647"/>
  <c r="H647"/>
  <c r="I647"/>
  <c r="D652"/>
  <c r="E652"/>
  <c r="F652"/>
  <c r="G652"/>
  <c r="H652"/>
  <c r="I652"/>
  <c r="J652"/>
  <c r="C655"/>
  <c r="C652" s="1"/>
  <c r="D634"/>
  <c r="E634"/>
  <c r="F634"/>
  <c r="G634"/>
  <c r="H634"/>
  <c r="I634"/>
  <c r="C635"/>
  <c r="C634" s="1"/>
  <c r="D628"/>
  <c r="E628"/>
  <c r="F628"/>
  <c r="G628"/>
  <c r="H628"/>
  <c r="I628"/>
  <c r="J628"/>
  <c r="C629"/>
  <c r="C628" s="1"/>
  <c r="D625"/>
  <c r="E625"/>
  <c r="F625"/>
  <c r="G625"/>
  <c r="H625"/>
  <c r="I625"/>
  <c r="J625"/>
  <c r="C626"/>
  <c r="C625" s="1"/>
  <c r="D622"/>
  <c r="E622"/>
  <c r="F622"/>
  <c r="G622"/>
  <c r="H622"/>
  <c r="I622"/>
  <c r="J622"/>
  <c r="C623"/>
  <c r="C622" s="1"/>
  <c r="D619"/>
  <c r="E619"/>
  <c r="F619"/>
  <c r="G619"/>
  <c r="H619"/>
  <c r="I619"/>
  <c r="J619"/>
  <c r="C620"/>
  <c r="C619" s="1"/>
  <c r="D616"/>
  <c r="E616"/>
  <c r="F616"/>
  <c r="G616"/>
  <c r="H616"/>
  <c r="I616"/>
  <c r="J616"/>
  <c r="C617"/>
  <c r="D573"/>
  <c r="E573"/>
  <c r="F573"/>
  <c r="G573"/>
  <c r="H573"/>
  <c r="I573"/>
  <c r="J573"/>
  <c r="C575"/>
  <c r="C573" s="1"/>
  <c r="D586"/>
  <c r="E586"/>
  <c r="F586"/>
  <c r="G586"/>
  <c r="H586"/>
  <c r="I586"/>
  <c r="J586"/>
  <c r="C588"/>
  <c r="C586" s="1"/>
  <c r="D590"/>
  <c r="E590"/>
  <c r="F590"/>
  <c r="G590"/>
  <c r="H590"/>
  <c r="I590"/>
  <c r="J590"/>
  <c r="C592"/>
  <c r="C590" s="1"/>
  <c r="D594"/>
  <c r="C596"/>
  <c r="C594" s="1"/>
  <c r="D577"/>
  <c r="H577"/>
  <c r="I577"/>
  <c r="J577"/>
  <c r="C579"/>
  <c r="D529"/>
  <c r="E529"/>
  <c r="F529"/>
  <c r="G529"/>
  <c r="H529"/>
  <c r="I529"/>
  <c r="J529"/>
  <c r="C530"/>
  <c r="C529" s="1"/>
  <c r="D534"/>
  <c r="E534"/>
  <c r="F534"/>
  <c r="G534"/>
  <c r="H534"/>
  <c r="I534"/>
  <c r="J534"/>
  <c r="C535"/>
  <c r="C534" s="1"/>
  <c r="D545"/>
  <c r="E545"/>
  <c r="F545"/>
  <c r="G545"/>
  <c r="H545"/>
  <c r="I545"/>
  <c r="J545"/>
  <c r="C545"/>
  <c r="D550"/>
  <c r="E550"/>
  <c r="F550"/>
  <c r="G550"/>
  <c r="H550"/>
  <c r="I550"/>
  <c r="J550"/>
  <c r="D504"/>
  <c r="E504"/>
  <c r="F504"/>
  <c r="G504"/>
  <c r="H504"/>
  <c r="I504"/>
  <c r="J504"/>
  <c r="C506"/>
  <c r="C504" s="1"/>
  <c r="C501"/>
  <c r="C499" s="1"/>
  <c r="C496"/>
  <c r="D487"/>
  <c r="H487"/>
  <c r="I487"/>
  <c r="J487"/>
  <c r="C490"/>
  <c r="C487" s="1"/>
  <c r="D475"/>
  <c r="H475"/>
  <c r="I475"/>
  <c r="J475"/>
  <c r="D481"/>
  <c r="H481"/>
  <c r="I481"/>
  <c r="J481"/>
  <c r="C484"/>
  <c r="C481" s="1"/>
  <c r="C478"/>
  <c r="C475" s="1"/>
  <c r="C472"/>
  <c r="C466" s="1"/>
  <c r="E418"/>
  <c r="E414" s="1"/>
  <c r="F418"/>
  <c r="F414" s="1"/>
  <c r="G418"/>
  <c r="G414" s="1"/>
  <c r="J418"/>
  <c r="J414" s="1"/>
  <c r="D451"/>
  <c r="E451"/>
  <c r="F451"/>
  <c r="G451"/>
  <c r="H451"/>
  <c r="I451"/>
  <c r="J451"/>
  <c r="D452"/>
  <c r="D448" s="1"/>
  <c r="E452"/>
  <c r="E448" s="1"/>
  <c r="F452"/>
  <c r="F448" s="1"/>
  <c r="G452"/>
  <c r="G448" s="1"/>
  <c r="H452"/>
  <c r="H448" s="1"/>
  <c r="I452"/>
  <c r="I448" s="1"/>
  <c r="J452"/>
  <c r="J448" s="1"/>
  <c r="C454"/>
  <c r="C451" s="1"/>
  <c r="D441"/>
  <c r="E441"/>
  <c r="F441"/>
  <c r="G441"/>
  <c r="H441"/>
  <c r="I441"/>
  <c r="C443"/>
  <c r="C441" s="1"/>
  <c r="C434"/>
  <c r="C435"/>
  <c r="C430"/>
  <c r="C431"/>
  <c r="C426"/>
  <c r="C427"/>
  <c r="D391"/>
  <c r="E391"/>
  <c r="F391"/>
  <c r="G391"/>
  <c r="H391"/>
  <c r="I391"/>
  <c r="J391"/>
  <c r="C392"/>
  <c r="C393"/>
  <c r="C389"/>
  <c r="E381"/>
  <c r="F381"/>
  <c r="C383"/>
  <c r="C381" s="1"/>
  <c r="E376"/>
  <c r="F376"/>
  <c r="C378"/>
  <c r="D371"/>
  <c r="E371"/>
  <c r="F371"/>
  <c r="G371"/>
  <c r="H371"/>
  <c r="I371"/>
  <c r="J371"/>
  <c r="C374"/>
  <c r="D352"/>
  <c r="H352"/>
  <c r="I352"/>
  <c r="J352"/>
  <c r="D349"/>
  <c r="F349"/>
  <c r="G349"/>
  <c r="H349"/>
  <c r="I349"/>
  <c r="J349"/>
  <c r="C350"/>
  <c r="C349" s="1"/>
  <c r="D345"/>
  <c r="F345"/>
  <c r="G345"/>
  <c r="H345"/>
  <c r="I345"/>
  <c r="J345"/>
  <c r="C345"/>
  <c r="D341"/>
  <c r="H341"/>
  <c r="I341"/>
  <c r="J341"/>
  <c r="C343"/>
  <c r="C341" s="1"/>
  <c r="D309"/>
  <c r="D304" s="1"/>
  <c r="E309"/>
  <c r="E304" s="1"/>
  <c r="F309"/>
  <c r="F304" s="1"/>
  <c r="G309"/>
  <c r="G304" s="1"/>
  <c r="H309"/>
  <c r="H304" s="1"/>
  <c r="I309"/>
  <c r="I304" s="1"/>
  <c r="J309"/>
  <c r="J304" s="1"/>
  <c r="C309"/>
  <c r="C304" s="1"/>
  <c r="D322"/>
  <c r="E322"/>
  <c r="H322"/>
  <c r="I322"/>
  <c r="J322"/>
  <c r="C325"/>
  <c r="C322" s="1"/>
  <c r="D317"/>
  <c r="E317"/>
  <c r="F317"/>
  <c r="G317"/>
  <c r="H317"/>
  <c r="I317"/>
  <c r="J317"/>
  <c r="C320"/>
  <c r="C317" s="1"/>
  <c r="D312"/>
  <c r="E312"/>
  <c r="F312"/>
  <c r="G312"/>
  <c r="H312"/>
  <c r="I312"/>
  <c r="J312"/>
  <c r="C315"/>
  <c r="C312" s="1"/>
  <c r="D293"/>
  <c r="E293"/>
  <c r="F293"/>
  <c r="G293"/>
  <c r="H293"/>
  <c r="I293"/>
  <c r="J293"/>
  <c r="C296"/>
  <c r="C293" s="1"/>
  <c r="D287"/>
  <c r="E287"/>
  <c r="F287"/>
  <c r="G287"/>
  <c r="H287"/>
  <c r="I287"/>
  <c r="J287"/>
  <c r="C290"/>
  <c r="C284" s="1"/>
  <c r="C281" s="1"/>
  <c r="D260"/>
  <c r="E260"/>
  <c r="F260"/>
  <c r="G260"/>
  <c r="H260"/>
  <c r="I260"/>
  <c r="D255"/>
  <c r="E255"/>
  <c r="F255"/>
  <c r="G255"/>
  <c r="H255"/>
  <c r="I255"/>
  <c r="J255"/>
  <c r="C258"/>
  <c r="C255" s="1"/>
  <c r="D250"/>
  <c r="E250"/>
  <c r="F250"/>
  <c r="G250"/>
  <c r="H250"/>
  <c r="I250"/>
  <c r="J250"/>
  <c r="C253"/>
  <c r="C250" s="1"/>
  <c r="D245"/>
  <c r="E245"/>
  <c r="F245"/>
  <c r="G245"/>
  <c r="H245"/>
  <c r="I245"/>
  <c r="J245"/>
  <c r="C248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203"/>
  <c r="E203"/>
  <c r="F203"/>
  <c r="G203"/>
  <c r="H203"/>
  <c r="I203"/>
  <c r="J203"/>
  <c r="C204"/>
  <c r="C203" s="1"/>
  <c r="D193"/>
  <c r="C196"/>
  <c r="C193" s="1"/>
  <c r="D198"/>
  <c r="E198"/>
  <c r="F198"/>
  <c r="G198"/>
  <c r="H198"/>
  <c r="I198"/>
  <c r="J198"/>
  <c r="C201"/>
  <c r="C198" s="1"/>
  <c r="D188"/>
  <c r="E188"/>
  <c r="F188"/>
  <c r="G188"/>
  <c r="H188"/>
  <c r="I188"/>
  <c r="J188"/>
  <c r="C191"/>
  <c r="C188" s="1"/>
  <c r="D183"/>
  <c r="E183"/>
  <c r="F183"/>
  <c r="G183"/>
  <c r="H183"/>
  <c r="I183"/>
  <c r="J183"/>
  <c r="C186"/>
  <c r="C183" s="1"/>
  <c r="D178"/>
  <c r="F178"/>
  <c r="G178"/>
  <c r="H178"/>
  <c r="I178"/>
  <c r="J178"/>
  <c r="C181"/>
  <c r="C178" s="1"/>
  <c r="D172"/>
  <c r="E172"/>
  <c r="F172"/>
  <c r="G172"/>
  <c r="H172"/>
  <c r="I172"/>
  <c r="J172"/>
  <c r="C176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C129" s="1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1"/>
  <c r="C62"/>
  <c r="D68"/>
  <c r="E68"/>
  <c r="F68"/>
  <c r="G68"/>
  <c r="H68"/>
  <c r="I68"/>
  <c r="J68"/>
  <c r="C70"/>
  <c r="C68" s="1"/>
  <c r="C66"/>
  <c r="C64" s="1"/>
  <c r="D56"/>
  <c r="E56"/>
  <c r="F56"/>
  <c r="G56"/>
  <c r="H56"/>
  <c r="I56"/>
  <c r="J56"/>
  <c r="C57"/>
  <c r="C58"/>
  <c r="J43"/>
  <c r="I43"/>
  <c r="H43"/>
  <c r="G43"/>
  <c r="F43"/>
  <c r="E43"/>
  <c r="D43"/>
  <c r="C44"/>
  <c r="C43" s="1"/>
  <c r="C40"/>
  <c r="C36"/>
  <c r="E35"/>
  <c r="F35"/>
  <c r="D35"/>
  <c r="J302"/>
  <c r="D631"/>
  <c r="H631"/>
  <c r="I631"/>
  <c r="J631"/>
  <c r="C632"/>
  <c r="C631" s="1"/>
  <c r="D429"/>
  <c r="D418"/>
  <c r="D414" s="1"/>
  <c r="D433"/>
  <c r="D425"/>
  <c r="D148"/>
  <c r="E148"/>
  <c r="E144" s="1"/>
  <c r="F148"/>
  <c r="G148"/>
  <c r="G144" s="1"/>
  <c r="H148"/>
  <c r="I148"/>
  <c r="I144" s="1"/>
  <c r="J148"/>
  <c r="D156"/>
  <c r="E156"/>
  <c r="F156"/>
  <c r="G156"/>
  <c r="H156"/>
  <c r="I156"/>
  <c r="J156"/>
  <c r="C160"/>
  <c r="C156" s="1"/>
  <c r="G142"/>
  <c r="G138" s="1"/>
  <c r="H142"/>
  <c r="H138" s="1"/>
  <c r="I142"/>
  <c r="I138" s="1"/>
  <c r="J142"/>
  <c r="J138" s="1"/>
  <c r="J671"/>
  <c r="J670" s="1"/>
  <c r="D569"/>
  <c r="D564" s="1"/>
  <c r="E569"/>
  <c r="E564" s="1"/>
  <c r="F569"/>
  <c r="F564" s="1"/>
  <c r="G569"/>
  <c r="G564" s="1"/>
  <c r="H569"/>
  <c r="H564" s="1"/>
  <c r="I569"/>
  <c r="I564" s="1"/>
  <c r="J569"/>
  <c r="J564" s="1"/>
  <c r="C583"/>
  <c r="D467"/>
  <c r="D461" s="1"/>
  <c r="E467"/>
  <c r="E461" s="1"/>
  <c r="F467"/>
  <c r="F461" s="1"/>
  <c r="G467"/>
  <c r="G461" s="1"/>
  <c r="H467"/>
  <c r="H461" s="1"/>
  <c r="I467"/>
  <c r="I461" s="1"/>
  <c r="J467"/>
  <c r="J461" s="1"/>
  <c r="D465"/>
  <c r="D459" s="1"/>
  <c r="E465"/>
  <c r="E459" s="1"/>
  <c r="F465"/>
  <c r="F459" s="1"/>
  <c r="G465"/>
  <c r="G459" s="1"/>
  <c r="H465"/>
  <c r="H459" s="1"/>
  <c r="I465"/>
  <c r="I459" s="1"/>
  <c r="J465"/>
  <c r="J459" s="1"/>
  <c r="D464"/>
  <c r="D458" s="1"/>
  <c r="E464"/>
  <c r="E458" s="1"/>
  <c r="F464"/>
  <c r="F458" s="1"/>
  <c r="G464"/>
  <c r="G458" s="1"/>
  <c r="H464"/>
  <c r="H458" s="1"/>
  <c r="I464"/>
  <c r="I458" s="1"/>
  <c r="J464"/>
  <c r="J458" s="1"/>
  <c r="H418"/>
  <c r="H414" s="1"/>
  <c r="I418"/>
  <c r="I414" s="1"/>
  <c r="J441"/>
  <c r="E437"/>
  <c r="F437"/>
  <c r="G437"/>
  <c r="H437"/>
  <c r="I437"/>
  <c r="J437"/>
  <c r="E433"/>
  <c r="F433"/>
  <c r="G433"/>
  <c r="H433"/>
  <c r="I433"/>
  <c r="J433"/>
  <c r="E429"/>
  <c r="F429"/>
  <c r="G429"/>
  <c r="H429"/>
  <c r="I429"/>
  <c r="J429"/>
  <c r="E423"/>
  <c r="E421" s="1"/>
  <c r="F423"/>
  <c r="F421" s="1"/>
  <c r="G423"/>
  <c r="G421" s="1"/>
  <c r="H423"/>
  <c r="H421" s="1"/>
  <c r="I423"/>
  <c r="J423"/>
  <c r="D275"/>
  <c r="E275"/>
  <c r="F275"/>
  <c r="G275"/>
  <c r="H275"/>
  <c r="I275"/>
  <c r="J275"/>
  <c r="G165"/>
  <c r="H165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39"/>
  <c r="D335" s="1"/>
  <c r="E339"/>
  <c r="E335" s="1"/>
  <c r="F339"/>
  <c r="F335" s="1"/>
  <c r="G339"/>
  <c r="G335" s="1"/>
  <c r="H339"/>
  <c r="H335" s="1"/>
  <c r="I339"/>
  <c r="I335" s="1"/>
  <c r="J339"/>
  <c r="J335" s="1"/>
  <c r="D338"/>
  <c r="D334" s="1"/>
  <c r="E338"/>
  <c r="E334" s="1"/>
  <c r="F338"/>
  <c r="F334" s="1"/>
  <c r="G338"/>
  <c r="G334" s="1"/>
  <c r="H338"/>
  <c r="H334" s="1"/>
  <c r="I338"/>
  <c r="I334" s="1"/>
  <c r="J338"/>
  <c r="J334" s="1"/>
  <c r="C354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D32"/>
  <c r="E32"/>
  <c r="F32"/>
  <c r="G32"/>
  <c r="H32"/>
  <c r="I32"/>
  <c r="I23" s="1"/>
  <c r="J32"/>
  <c r="J23" l="1"/>
  <c r="F23"/>
  <c r="H51"/>
  <c r="H24"/>
  <c r="C577"/>
  <c r="C570"/>
  <c r="C565" s="1"/>
  <c r="H23"/>
  <c r="G24"/>
  <c r="E24"/>
  <c r="J51"/>
  <c r="J49" s="1"/>
  <c r="J24"/>
  <c r="I24"/>
  <c r="G23"/>
  <c r="F24"/>
  <c r="C469"/>
  <c r="C460"/>
  <c r="C287"/>
  <c r="C33"/>
  <c r="I358"/>
  <c r="C243"/>
  <c r="C228" s="1"/>
  <c r="J18"/>
  <c r="C369"/>
  <c r="C364" s="1"/>
  <c r="D124"/>
  <c r="D123" s="1"/>
  <c r="C581"/>
  <c r="F671"/>
  <c r="F670" s="1"/>
  <c r="H359"/>
  <c r="F359"/>
  <c r="D359"/>
  <c r="I359"/>
  <c r="G359"/>
  <c r="E359"/>
  <c r="C571"/>
  <c r="C566" s="1"/>
  <c r="I611"/>
  <c r="D23"/>
  <c r="G52"/>
  <c r="E23"/>
  <c r="J225"/>
  <c r="F225"/>
  <c r="C423"/>
  <c r="C419" s="1"/>
  <c r="C165"/>
  <c r="J29"/>
  <c r="H29"/>
  <c r="D29"/>
  <c r="D24"/>
  <c r="C422"/>
  <c r="C418" s="1"/>
  <c r="C414" s="1"/>
  <c r="J28"/>
  <c r="F28"/>
  <c r="I29"/>
  <c r="E29"/>
  <c r="C614"/>
  <c r="H28"/>
  <c r="F29"/>
  <c r="G29"/>
  <c r="C212"/>
  <c r="E425"/>
  <c r="F425"/>
  <c r="I425"/>
  <c r="J425"/>
  <c r="G425"/>
  <c r="H425"/>
  <c r="E52"/>
  <c r="C275"/>
  <c r="I75"/>
  <c r="I72" s="1"/>
  <c r="C467"/>
  <c r="C461" s="1"/>
  <c r="H611"/>
  <c r="D611"/>
  <c r="I52"/>
  <c r="F52"/>
  <c r="E278"/>
  <c r="C339"/>
  <c r="C335" s="1"/>
  <c r="C338"/>
  <c r="C334" s="1"/>
  <c r="D463"/>
  <c r="D457" s="1"/>
  <c r="H671"/>
  <c r="H670" s="1"/>
  <c r="J75"/>
  <c r="J72" s="1"/>
  <c r="D75"/>
  <c r="D72" s="1"/>
  <c r="E671"/>
  <c r="E670" s="1"/>
  <c r="D671"/>
  <c r="D667" s="1"/>
  <c r="D666" s="1"/>
  <c r="C433"/>
  <c r="C569"/>
  <c r="C564" s="1"/>
  <c r="I671"/>
  <c r="I670" s="1"/>
  <c r="C425"/>
  <c r="C60"/>
  <c r="I225"/>
  <c r="E225"/>
  <c r="G225"/>
  <c r="C29"/>
  <c r="J240"/>
  <c r="F240"/>
  <c r="D278"/>
  <c r="C464"/>
  <c r="C458" s="1"/>
  <c r="G22"/>
  <c r="C465"/>
  <c r="C459" s="1"/>
  <c r="J611"/>
  <c r="G240"/>
  <c r="F15"/>
  <c r="G671"/>
  <c r="G670" s="1"/>
  <c r="C613"/>
  <c r="C682"/>
  <c r="H225"/>
  <c r="D225"/>
  <c r="H75"/>
  <c r="H72" s="1"/>
  <c r="C685"/>
  <c r="C683"/>
  <c r="I463"/>
  <c r="I457" s="1"/>
  <c r="D52"/>
  <c r="J463"/>
  <c r="J457" s="1"/>
  <c r="C598"/>
  <c r="F611"/>
  <c r="H167"/>
  <c r="D167"/>
  <c r="C310"/>
  <c r="C305" s="1"/>
  <c r="C127"/>
  <c r="C126" s="1"/>
  <c r="J15"/>
  <c r="H15"/>
  <c r="J167"/>
  <c r="F167"/>
  <c r="I167"/>
  <c r="G15"/>
  <c r="D15"/>
  <c r="I15"/>
  <c r="E15"/>
  <c r="C32"/>
  <c r="C28" s="1"/>
  <c r="E75"/>
  <c r="E72" s="1"/>
  <c r="C612"/>
  <c r="G611"/>
  <c r="E167"/>
  <c r="G167"/>
  <c r="F75"/>
  <c r="F72" s="1"/>
  <c r="C76"/>
  <c r="C73" s="1"/>
  <c r="C54"/>
  <c r="C51" s="1"/>
  <c r="G75"/>
  <c r="G72" s="1"/>
  <c r="I164"/>
  <c r="I162" s="1"/>
  <c r="E164"/>
  <c r="E162" s="1"/>
  <c r="J164"/>
  <c r="J162" s="1"/>
  <c r="F164"/>
  <c r="F162" s="1"/>
  <c r="G164"/>
  <c r="G162" s="1"/>
  <c r="H164"/>
  <c r="H162" s="1"/>
  <c r="D164"/>
  <c r="D162" s="1"/>
  <c r="C94"/>
  <c r="C93" s="1"/>
  <c r="C90" s="1"/>
  <c r="C103"/>
  <c r="C102" s="1"/>
  <c r="C99" s="1"/>
  <c r="J25"/>
  <c r="F25"/>
  <c r="H25"/>
  <c r="D25"/>
  <c r="I366"/>
  <c r="I361" s="1"/>
  <c r="E366"/>
  <c r="C363"/>
  <c r="J366"/>
  <c r="J361" s="1"/>
  <c r="F366"/>
  <c r="G366"/>
  <c r="G361" s="1"/>
  <c r="H366"/>
  <c r="H361" s="1"/>
  <c r="D366"/>
  <c r="H358"/>
  <c r="D358"/>
  <c r="C357"/>
  <c r="F362"/>
  <c r="F17" s="1"/>
  <c r="G25"/>
  <c r="H22"/>
  <c r="H12" s="1"/>
  <c r="D22"/>
  <c r="C429"/>
  <c r="G362"/>
  <c r="G17" s="1"/>
  <c r="I22"/>
  <c r="I12" s="1"/>
  <c r="E22"/>
  <c r="E12" s="1"/>
  <c r="C493"/>
  <c r="G358"/>
  <c r="D362"/>
  <c r="D17" s="1"/>
  <c r="E357"/>
  <c r="I25"/>
  <c r="E25"/>
  <c r="J22"/>
  <c r="J12" s="1"/>
  <c r="F22"/>
  <c r="E358"/>
  <c r="C386"/>
  <c r="J359"/>
  <c r="F358"/>
  <c r="C678"/>
  <c r="F138"/>
  <c r="C671"/>
  <c r="C670" s="1"/>
  <c r="C674"/>
  <c r="C391"/>
  <c r="C616"/>
  <c r="H463"/>
  <c r="H457" s="1"/>
  <c r="F463"/>
  <c r="F457" s="1"/>
  <c r="G463"/>
  <c r="G457" s="1"/>
  <c r="E463"/>
  <c r="E457" s="1"/>
  <c r="C371"/>
  <c r="C452"/>
  <c r="C448" s="1"/>
  <c r="E611"/>
  <c r="D568"/>
  <c r="D563" s="1"/>
  <c r="J667"/>
  <c r="J666" s="1"/>
  <c r="C352"/>
  <c r="C376"/>
  <c r="C35"/>
  <c r="C56"/>
  <c r="H568"/>
  <c r="H563" s="1"/>
  <c r="C39"/>
  <c r="C172"/>
  <c r="C245"/>
  <c r="C75"/>
  <c r="C72" s="1"/>
  <c r="C53"/>
  <c r="J93"/>
  <c r="J90" s="1"/>
  <c r="H93"/>
  <c r="H90" s="1"/>
  <c r="F93"/>
  <c r="F90" s="1"/>
  <c r="D93"/>
  <c r="D90" s="1"/>
  <c r="I93"/>
  <c r="I90" s="1"/>
  <c r="G93"/>
  <c r="G90" s="1"/>
  <c r="E93"/>
  <c r="E90" s="1"/>
  <c r="I278"/>
  <c r="G278"/>
  <c r="J278"/>
  <c r="H278"/>
  <c r="F278"/>
  <c r="J337"/>
  <c r="J333" s="1"/>
  <c r="H337"/>
  <c r="H333" s="1"/>
  <c r="F337"/>
  <c r="F333" s="1"/>
  <c r="D337"/>
  <c r="D333" s="1"/>
  <c r="D417"/>
  <c r="D413" s="1"/>
  <c r="I307"/>
  <c r="I302" s="1"/>
  <c r="G307"/>
  <c r="G302" s="1"/>
  <c r="E307"/>
  <c r="E302" s="1"/>
  <c r="J568"/>
  <c r="J563" s="1"/>
  <c r="F568"/>
  <c r="F563" s="1"/>
  <c r="C148"/>
  <c r="I337"/>
  <c r="I333" s="1"/>
  <c r="G337"/>
  <c r="G333" s="1"/>
  <c r="E337"/>
  <c r="E333" s="1"/>
  <c r="H307"/>
  <c r="H302" s="1"/>
  <c r="F307"/>
  <c r="F302" s="1"/>
  <c r="D307"/>
  <c r="D302" s="1"/>
  <c r="I568"/>
  <c r="I563" s="1"/>
  <c r="G568"/>
  <c r="G563" s="1"/>
  <c r="E568"/>
  <c r="E563" s="1"/>
  <c r="H144"/>
  <c r="D144"/>
  <c r="I28"/>
  <c r="G28"/>
  <c r="J31"/>
  <c r="H31"/>
  <c r="D31"/>
  <c r="H52"/>
  <c r="C142"/>
  <c r="C150"/>
  <c r="J144"/>
  <c r="F144"/>
  <c r="D419"/>
  <c r="D19" s="1"/>
  <c r="H124"/>
  <c r="H123" s="1"/>
  <c r="D28"/>
  <c r="I31"/>
  <c r="G31"/>
  <c r="E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E28"/>
  <c r="H49"/>
  <c r="F31"/>
  <c r="F51"/>
  <c r="F49" s="1"/>
  <c r="J52"/>
  <c r="I51"/>
  <c r="I49" s="1"/>
  <c r="G51"/>
  <c r="G49" s="1"/>
  <c r="E51"/>
  <c r="E49" s="1"/>
  <c r="D51"/>
  <c r="D49" s="1"/>
  <c r="I356" l="1"/>
  <c r="C23"/>
  <c r="C22"/>
  <c r="G356"/>
  <c r="C18"/>
  <c r="C19"/>
  <c r="G18"/>
  <c r="G13" s="1"/>
  <c r="F18"/>
  <c r="F13" s="1"/>
  <c r="D18"/>
  <c r="H18"/>
  <c r="H13" s="1"/>
  <c r="E18"/>
  <c r="E13" s="1"/>
  <c r="I18"/>
  <c r="I13" s="1"/>
  <c r="C24"/>
  <c r="F667"/>
  <c r="F666" s="1"/>
  <c r="C240"/>
  <c r="H356"/>
  <c r="C421"/>
  <c r="C417" s="1"/>
  <c r="C413" s="1"/>
  <c r="H667"/>
  <c r="H666" s="1"/>
  <c r="J13"/>
  <c r="C278"/>
  <c r="I27"/>
  <c r="G12"/>
  <c r="G27"/>
  <c r="D13"/>
  <c r="D14"/>
  <c r="C25"/>
  <c r="D670"/>
  <c r="I667"/>
  <c r="I666" s="1"/>
  <c r="C337"/>
  <c r="C333" s="1"/>
  <c r="E667"/>
  <c r="E666" s="1"/>
  <c r="G667"/>
  <c r="G666" s="1"/>
  <c r="C415"/>
  <c r="C100"/>
  <c r="D21"/>
  <c r="C225"/>
  <c r="C611"/>
  <c r="C463"/>
  <c r="C457" s="1"/>
  <c r="C124"/>
  <c r="C123" s="1"/>
  <c r="C52"/>
  <c r="G21"/>
  <c r="J356"/>
  <c r="C138"/>
  <c r="C15"/>
  <c r="C167"/>
  <c r="C164"/>
  <c r="C162" s="1"/>
  <c r="C307"/>
  <c r="C302" s="1"/>
  <c r="J21"/>
  <c r="F21"/>
  <c r="C91"/>
  <c r="C31"/>
  <c r="I21"/>
  <c r="H21"/>
  <c r="E21"/>
  <c r="D415"/>
  <c r="F361"/>
  <c r="F356" s="1"/>
  <c r="E361"/>
  <c r="E356" s="1"/>
  <c r="D361"/>
  <c r="D356" s="1"/>
  <c r="C366"/>
  <c r="D12"/>
  <c r="D357"/>
  <c r="F357"/>
  <c r="F12"/>
  <c r="C12"/>
  <c r="C50"/>
  <c r="C49" s="1"/>
  <c r="C667"/>
  <c r="C666" s="1"/>
  <c r="F27"/>
  <c r="J27"/>
  <c r="H27"/>
  <c r="C358"/>
  <c r="C144"/>
  <c r="E27"/>
  <c r="D27"/>
  <c r="C568"/>
  <c r="C563" s="1"/>
  <c r="G419"/>
  <c r="G19" s="1"/>
  <c r="G417"/>
  <c r="G413" s="1"/>
  <c r="F419"/>
  <c r="F19" s="1"/>
  <c r="F417"/>
  <c r="F413" s="1"/>
  <c r="J419"/>
  <c r="J19" s="1"/>
  <c r="J421"/>
  <c r="J417" s="1"/>
  <c r="J413" s="1"/>
  <c r="E419"/>
  <c r="E19" s="1"/>
  <c r="E417"/>
  <c r="E413" s="1"/>
  <c r="I419"/>
  <c r="I19" s="1"/>
  <c r="I421"/>
  <c r="I417" s="1"/>
  <c r="I413" s="1"/>
  <c r="H419"/>
  <c r="H19" s="1"/>
  <c r="H417"/>
  <c r="H413" s="1"/>
  <c r="H14" l="1"/>
  <c r="H11" s="1"/>
  <c r="I14"/>
  <c r="I11" s="1"/>
  <c r="E14"/>
  <c r="E11" s="1"/>
  <c r="J14"/>
  <c r="J11" s="1"/>
  <c r="F14"/>
  <c r="F11" s="1"/>
  <c r="G14"/>
  <c r="G11" s="1"/>
  <c r="C13"/>
  <c r="C14"/>
  <c r="D11"/>
  <c r="G16"/>
  <c r="C361"/>
  <c r="C356" s="1"/>
  <c r="D16"/>
  <c r="I415"/>
  <c r="J415"/>
  <c r="G415"/>
  <c r="H415"/>
  <c r="E415"/>
  <c r="F415"/>
  <c r="C27"/>
  <c r="C21"/>
  <c r="E16" l="1"/>
  <c r="F16"/>
  <c r="J16"/>
  <c r="I16"/>
  <c r="H16"/>
  <c r="C11"/>
  <c r="C16"/>
  <c r="C359"/>
</calcChain>
</file>

<file path=xl/sharedStrings.xml><?xml version="1.0" encoding="utf-8"?>
<sst xmlns="http://schemas.openxmlformats.org/spreadsheetml/2006/main" count="915" uniqueCount="267">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</sst>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8"/>
  <sheetViews>
    <sheetView tabSelected="1" workbookViewId="0">
      <selection activeCell="J376" sqref="J376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2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265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0" t="s">
        <v>246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76.5" customHeight="1">
      <c r="A8" s="21" t="s">
        <v>93</v>
      </c>
      <c r="B8" s="5" t="s">
        <v>92</v>
      </c>
      <c r="C8" s="95" t="s">
        <v>200</v>
      </c>
      <c r="D8" s="96"/>
      <c r="E8" s="96"/>
      <c r="F8" s="96"/>
      <c r="G8" s="96"/>
      <c r="H8" s="96"/>
      <c r="I8" s="96"/>
      <c r="J8" s="97"/>
      <c r="K8" s="20" t="s">
        <v>94</v>
      </c>
    </row>
    <row r="9" spans="1:11" ht="25.5" customHeight="1">
      <c r="A9" s="6"/>
      <c r="B9" s="6"/>
      <c r="C9" s="17" t="s">
        <v>0</v>
      </c>
      <c r="D9" s="17" t="s">
        <v>95</v>
      </c>
      <c r="E9" s="17" t="s">
        <v>96</v>
      </c>
      <c r="F9" s="17" t="s">
        <v>97</v>
      </c>
      <c r="G9" s="17" t="s">
        <v>98</v>
      </c>
      <c r="H9" s="17" t="s">
        <v>99</v>
      </c>
      <c r="I9" s="17" t="s">
        <v>100</v>
      </c>
      <c r="J9" s="17" t="s">
        <v>101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219</v>
      </c>
      <c r="C11" s="25">
        <f>C12+C13+C14+C15</f>
        <v>1821293136.3699999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445668302.75999999</v>
      </c>
      <c r="G11" s="25">
        <f t="shared" si="0"/>
        <v>170803164</v>
      </c>
      <c r="H11" s="25">
        <f t="shared" si="0"/>
        <v>144345000</v>
      </c>
      <c r="I11" s="25">
        <f t="shared" si="0"/>
        <v>148820400</v>
      </c>
      <c r="J11" s="25">
        <f t="shared" si="0"/>
        <v>153025500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174355527.09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25822800</v>
      </c>
      <c r="G12" s="25">
        <f t="shared" si="1"/>
        <v>22428000</v>
      </c>
      <c r="H12" s="25">
        <f t="shared" si="1"/>
        <v>20656000</v>
      </c>
      <c r="I12" s="25">
        <f t="shared" si="1"/>
        <v>21275000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993889249.0999999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263696713.56</v>
      </c>
      <c r="G13" s="25">
        <f t="shared" si="2"/>
        <v>71927300</v>
      </c>
      <c r="H13" s="25">
        <f t="shared" si="2"/>
        <v>77026800</v>
      </c>
      <c r="I13" s="25">
        <f t="shared" si="2"/>
        <v>79353000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644298160.18000007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156148789.19999999</v>
      </c>
      <c r="G14" s="25">
        <f t="shared" si="3"/>
        <v>76447864</v>
      </c>
      <c r="H14" s="25">
        <f t="shared" si="3"/>
        <v>46662200</v>
      </c>
      <c r="I14" s="25">
        <f t="shared" si="3"/>
        <v>48192400</v>
      </c>
      <c r="J14" s="25">
        <f t="shared" si="3"/>
        <v>49362200</v>
      </c>
      <c r="K14" s="13"/>
    </row>
    <row r="15" spans="1:11">
      <c r="A15" s="1">
        <v>5</v>
      </c>
      <c r="B15" s="3" t="s">
        <v>4</v>
      </c>
      <c r="C15" s="25">
        <f>C142+C279+C461+C566</f>
        <v>8750200</v>
      </c>
      <c r="D15" s="25">
        <f>D142+D279+D461+D566</f>
        <v>8725200</v>
      </c>
      <c r="E15" s="25">
        <f>E142+E279+E461+E566</f>
        <v>25000</v>
      </c>
      <c r="F15" s="25">
        <f>F142+F279+F461+F566</f>
        <v>0</v>
      </c>
      <c r="G15" s="25">
        <f>G142+G279+G461+G566</f>
        <v>0</v>
      </c>
      <c r="H15" s="25">
        <f>H142+H279+H461+H566</f>
        <v>0</v>
      </c>
      <c r="I15" s="25">
        <f>I142+I279+I461+I566</f>
        <v>0</v>
      </c>
      <c r="J15" s="25">
        <f>J142+J279+J461+J566</f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777062003.15999997</v>
      </c>
      <c r="D16" s="25">
        <f t="shared" ref="D16:I16" si="4">D18+D19+D17</f>
        <v>241816061.16</v>
      </c>
      <c r="E16" s="25">
        <f t="shared" si="4"/>
        <v>220078645.35999998</v>
      </c>
      <c r="F16" s="25">
        <f t="shared" si="4"/>
        <v>307083045.63999999</v>
      </c>
      <c r="G16" s="25">
        <f t="shared" si="4"/>
        <v>8084251</v>
      </c>
      <c r="H16" s="25">
        <f t="shared" si="4"/>
        <v>0</v>
      </c>
      <c r="I16" s="25">
        <f t="shared" si="4"/>
        <v>0</v>
      </c>
      <c r="J16" s="25">
        <f t="shared" ref="J16" si="5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6">C362+C693</f>
        <v>22619727.09</v>
      </c>
      <c r="D17" s="25">
        <f t="shared" si="6"/>
        <v>0</v>
      </c>
      <c r="E17" s="25">
        <f t="shared" si="6"/>
        <v>22619727.09</v>
      </c>
      <c r="F17" s="25">
        <f t="shared" si="6"/>
        <v>0</v>
      </c>
      <c r="G17" s="25">
        <f t="shared" si="6"/>
        <v>0</v>
      </c>
      <c r="H17" s="25">
        <f t="shared" si="6"/>
        <v>0</v>
      </c>
      <c r="I17" s="25">
        <f t="shared" si="6"/>
        <v>0</v>
      </c>
      <c r="J17" s="25">
        <f t="shared" si="6"/>
        <v>0</v>
      </c>
      <c r="K17" s="13"/>
    </row>
    <row r="18" spans="1:11">
      <c r="A18" s="1">
        <v>8</v>
      </c>
      <c r="B18" s="3" t="s">
        <v>2</v>
      </c>
      <c r="C18" s="25">
        <f t="shared" ref="C18:J18" si="7">C363+C414+C671+C694</f>
        <v>482061789.83999997</v>
      </c>
      <c r="D18" s="25">
        <f t="shared" si="7"/>
        <v>164753557.94999999</v>
      </c>
      <c r="E18" s="25">
        <f t="shared" si="7"/>
        <v>116093018.33</v>
      </c>
      <c r="F18" s="25">
        <f t="shared" si="7"/>
        <v>201215213.56</v>
      </c>
      <c r="G18" s="25">
        <f t="shared" si="7"/>
        <v>0</v>
      </c>
      <c r="H18" s="25">
        <f t="shared" si="7"/>
        <v>0</v>
      </c>
      <c r="I18" s="25">
        <f t="shared" si="7"/>
        <v>0</v>
      </c>
      <c r="J18" s="25">
        <f t="shared" si="7"/>
        <v>0</v>
      </c>
      <c r="K18" s="13"/>
    </row>
    <row r="19" spans="1:11">
      <c r="A19" s="1">
        <v>9</v>
      </c>
      <c r="B19" s="3" t="s">
        <v>3</v>
      </c>
      <c r="C19" s="25">
        <f t="shared" ref="C19:J19" si="8">C364+C419+C713+C695+C233</f>
        <v>272380486.23000002</v>
      </c>
      <c r="D19" s="25">
        <f t="shared" si="8"/>
        <v>77062503.210000008</v>
      </c>
      <c r="E19" s="25">
        <f t="shared" si="8"/>
        <v>81365899.939999998</v>
      </c>
      <c r="F19" s="25">
        <f t="shared" si="8"/>
        <v>105867832.08</v>
      </c>
      <c r="G19" s="25">
        <f t="shared" si="8"/>
        <v>8084251</v>
      </c>
      <c r="H19" s="25">
        <f t="shared" si="8"/>
        <v>0</v>
      </c>
      <c r="I19" s="25">
        <f t="shared" si="8"/>
        <v>0</v>
      </c>
      <c r="J19" s="25">
        <f t="shared" si="8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1044231133.21</v>
      </c>
      <c r="D21" s="25">
        <f t="shared" ref="D21:J21" si="9">D22+D23+D24+D25</f>
        <v>147625607.82999998</v>
      </c>
      <c r="E21" s="25">
        <f t="shared" si="9"/>
        <v>149110455.25999999</v>
      </c>
      <c r="F21" s="25">
        <f t="shared" si="9"/>
        <v>138585257.12</v>
      </c>
      <c r="G21" s="25">
        <f t="shared" si="9"/>
        <v>162718913</v>
      </c>
      <c r="H21" s="25">
        <f t="shared" si="9"/>
        <v>144345000</v>
      </c>
      <c r="I21" s="25">
        <f t="shared" si="9"/>
        <v>148820400</v>
      </c>
      <c r="J21" s="25">
        <f t="shared" si="9"/>
        <v>153025500</v>
      </c>
      <c r="K21" s="13"/>
    </row>
    <row r="22" spans="1:11">
      <c r="A22" s="1">
        <v>12</v>
      </c>
      <c r="B22" s="3" t="s">
        <v>1</v>
      </c>
      <c r="C22" s="25">
        <f t="shared" ref="C22:J22" si="10">C458+C612</f>
        <v>151735800</v>
      </c>
      <c r="D22" s="25">
        <f t="shared" si="10"/>
        <v>18592000</v>
      </c>
      <c r="E22" s="25">
        <f t="shared" si="10"/>
        <v>21049000</v>
      </c>
      <c r="F22" s="25">
        <f t="shared" si="10"/>
        <v>25822800</v>
      </c>
      <c r="G22" s="25">
        <f t="shared" si="10"/>
        <v>22428000</v>
      </c>
      <c r="H22" s="25">
        <f t="shared" si="10"/>
        <v>20656000</v>
      </c>
      <c r="I22" s="25">
        <f t="shared" si="10"/>
        <v>21275000</v>
      </c>
      <c r="J22" s="25">
        <f t="shared" si="10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511827459.25999999</v>
      </c>
      <c r="D23" s="25">
        <f>D32+D53+D309+D338+D465+D569+D613+D213</f>
        <v>67223597.129999995</v>
      </c>
      <c r="E23" s="25">
        <f>E32+E53+E309+E338+E465+E569+E613+E213+E169</f>
        <v>72064962.129999995</v>
      </c>
      <c r="F23" s="25">
        <f>F32+F53+F309+F338+F465+F569+F613+F213+F283</f>
        <v>62481500</v>
      </c>
      <c r="G23" s="25">
        <f>G32+G53+G309+G338+G465+G569+G613+G213+G283</f>
        <v>71927300</v>
      </c>
      <c r="H23" s="25">
        <f>H32+H53+H309+H338+H465+H569+H613+H213+H283</f>
        <v>77026800</v>
      </c>
      <c r="I23" s="25">
        <f>I32+I53+I309+I338+I465+I569+I613+I213+I283</f>
        <v>79353000</v>
      </c>
      <c r="J23" s="25">
        <f>J32+J53+J309+J338+J465+J569+J613+J213+J283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371917673.94999999</v>
      </c>
      <c r="D24" s="25">
        <f>D33+D54+D76+D94+D103+D127+D147+D170+D243+D284+D310+D339+D451+D466+D570+D614+D683</f>
        <v>53084810.700000003</v>
      </c>
      <c r="E24" s="25">
        <f>E33+E54+E76+E94+E103+E127+E147+E170+E243+E284+E310+E339+E451+E466+E570+E614+E683</f>
        <v>55971493.130000003</v>
      </c>
      <c r="F24" s="25">
        <f>F33+F54+F76+F94+F103+F127+F147+F170+F243+F284+F310+F339+F451+F466+F570+F614+F683</f>
        <v>50280957.11999999</v>
      </c>
      <c r="G24" s="25">
        <f>G33+G54+G76+G94+G103+G127+G147+G170+G243+G284+G310+G339+G451+G466+G570+G614+G683</f>
        <v>68363613</v>
      </c>
      <c r="H24" s="25">
        <f>H33+H54+H76+H94+H103+H127+H147+H170+H243+H284+H310+H339+H451+H466+H570+H614+H683</f>
        <v>46662200</v>
      </c>
      <c r="I24" s="25">
        <f>I33+I54+I76+I94+I103+I127+I147+I170+I243+I284+I310+I339+I451+I466+I570+I614+I683</f>
        <v>48192400</v>
      </c>
      <c r="J24" s="25">
        <f>J33+J54+J76+J94+J103+J127+J147+J170+J243+J284+J310+J339+J451+J466+J570+J614+J683</f>
        <v>49362200</v>
      </c>
      <c r="K24" s="13"/>
    </row>
    <row r="25" spans="1:11" ht="18" customHeight="1">
      <c r="A25" s="1">
        <v>15</v>
      </c>
      <c r="B25" s="3" t="s">
        <v>4</v>
      </c>
      <c r="C25" s="25">
        <f>C148+C279+C467+C566</f>
        <v>8750200</v>
      </c>
      <c r="D25" s="25">
        <f>D148+D279+D467+D566</f>
        <v>8725200</v>
      </c>
      <c r="E25" s="25">
        <f>E148+E279+E467+E566</f>
        <v>25000</v>
      </c>
      <c r="F25" s="25">
        <f>F148+F279+F467+F566</f>
        <v>0</v>
      </c>
      <c r="G25" s="25">
        <f>G148+G279+G467+G566</f>
        <v>0</v>
      </c>
      <c r="H25" s="25">
        <f>H148+H279+H467+H566</f>
        <v>0</v>
      </c>
      <c r="I25" s="25">
        <f>I148+I279+I467+I566</f>
        <v>0</v>
      </c>
      <c r="J25" s="25">
        <f>J148+J279+J467+J566</f>
        <v>0</v>
      </c>
      <c r="K25" s="13"/>
    </row>
    <row r="26" spans="1:11" ht="19.5" customHeight="1">
      <c r="A26" s="1">
        <v>16</v>
      </c>
      <c r="B26" s="75" t="s">
        <v>196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28.5" customHeight="1">
      <c r="A27" s="1">
        <v>17</v>
      </c>
      <c r="B27" s="28" t="s">
        <v>118</v>
      </c>
      <c r="C27" s="25">
        <f>C28+C29</f>
        <v>516050.3</v>
      </c>
      <c r="D27" s="25">
        <f t="shared" ref="D27:J27" si="11">D28+D29</f>
        <v>287200</v>
      </c>
      <c r="E27" s="25">
        <f t="shared" si="11"/>
        <v>280458.3</v>
      </c>
      <c r="F27" s="25">
        <f t="shared" si="11"/>
        <v>0</v>
      </c>
      <c r="G27" s="25">
        <f t="shared" si="11"/>
        <v>58857</v>
      </c>
      <c r="H27" s="25">
        <f t="shared" si="11"/>
        <v>0</v>
      </c>
      <c r="I27" s="25">
        <f t="shared" si="11"/>
        <v>0</v>
      </c>
      <c r="J27" s="25">
        <f t="shared" si="11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160200</v>
      </c>
      <c r="D28" s="25">
        <f t="shared" ref="D28:J28" si="12">D32</f>
        <v>160200</v>
      </c>
      <c r="E28" s="25">
        <f t="shared" si="12"/>
        <v>110465</v>
      </c>
      <c r="F28" s="25">
        <f t="shared" si="12"/>
        <v>0</v>
      </c>
      <c r="G28" s="25">
        <f t="shared" si="12"/>
        <v>0</v>
      </c>
      <c r="H28" s="25">
        <f t="shared" si="12"/>
        <v>0</v>
      </c>
      <c r="I28" s="25">
        <f t="shared" si="12"/>
        <v>0</v>
      </c>
      <c r="J28" s="25">
        <f t="shared" si="12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355850.3</v>
      </c>
      <c r="D29" s="25">
        <f t="shared" ref="D29:J29" si="13">D33</f>
        <v>127000</v>
      </c>
      <c r="E29" s="25">
        <f t="shared" si="13"/>
        <v>169993.3</v>
      </c>
      <c r="F29" s="25">
        <f t="shared" si="13"/>
        <v>0</v>
      </c>
      <c r="G29" s="25">
        <f t="shared" si="13"/>
        <v>58857</v>
      </c>
      <c r="H29" s="25">
        <f t="shared" si="13"/>
        <v>0</v>
      </c>
      <c r="I29" s="25">
        <f t="shared" si="13"/>
        <v>0</v>
      </c>
      <c r="J29" s="25">
        <f t="shared" si="13"/>
        <v>0</v>
      </c>
      <c r="K29" s="26" t="s">
        <v>7</v>
      </c>
    </row>
    <row r="30" spans="1:11" ht="15.75" customHeight="1">
      <c r="A30" s="1">
        <v>20</v>
      </c>
      <c r="B30" s="94" t="s">
        <v>9</v>
      </c>
      <c r="C30" s="79"/>
      <c r="D30" s="79"/>
      <c r="E30" s="79"/>
      <c r="F30" s="79"/>
      <c r="G30" s="79"/>
      <c r="H30" s="79"/>
      <c r="I30" s="79"/>
      <c r="J30" s="79"/>
      <c r="K30" s="80"/>
    </row>
    <row r="31" spans="1:11" ht="30.75" customHeight="1">
      <c r="A31" s="1">
        <v>21</v>
      </c>
      <c r="B31" s="7" t="s">
        <v>220</v>
      </c>
      <c r="C31" s="25">
        <f>C32+C33</f>
        <v>516050.3</v>
      </c>
      <c r="D31" s="25">
        <f t="shared" ref="D31:J31" si="14">D32+D33</f>
        <v>287200</v>
      </c>
      <c r="E31" s="25">
        <f t="shared" si="14"/>
        <v>280458.3</v>
      </c>
      <c r="F31" s="25">
        <f t="shared" si="14"/>
        <v>0</v>
      </c>
      <c r="G31" s="25">
        <f t="shared" si="14"/>
        <v>58857</v>
      </c>
      <c r="H31" s="25">
        <f t="shared" si="14"/>
        <v>0</v>
      </c>
      <c r="I31" s="25">
        <f t="shared" si="14"/>
        <v>0</v>
      </c>
      <c r="J31" s="25">
        <f t="shared" si="14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160200</v>
      </c>
      <c r="D32" s="25">
        <f t="shared" ref="D32:J32" si="15">D36+D40</f>
        <v>160200</v>
      </c>
      <c r="E32" s="25">
        <f t="shared" si="15"/>
        <v>110465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355850.3</v>
      </c>
      <c r="D33" s="25">
        <f t="shared" ref="D33:J33" si="16">D37+D41+D44+D47</f>
        <v>127000</v>
      </c>
      <c r="E33" s="25">
        <f t="shared" si="16"/>
        <v>169993.3</v>
      </c>
      <c r="F33" s="25">
        <v>0</v>
      </c>
      <c r="G33" s="25">
        <f t="shared" si="16"/>
        <v>58857</v>
      </c>
      <c r="H33" s="25">
        <f t="shared" si="16"/>
        <v>0</v>
      </c>
      <c r="I33" s="25">
        <f t="shared" si="16"/>
        <v>0</v>
      </c>
      <c r="J33" s="25">
        <f t="shared" si="16"/>
        <v>0</v>
      </c>
      <c r="K33" s="26" t="s">
        <v>7</v>
      </c>
    </row>
    <row r="34" spans="1:11">
      <c r="A34" s="1">
        <v>24</v>
      </c>
      <c r="B34" s="28" t="s">
        <v>116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102</v>
      </c>
      <c r="C35" s="25">
        <f>C36+C37</f>
        <v>161600</v>
      </c>
      <c r="D35" s="25">
        <f t="shared" ref="D35:J35" si="17">D36+D37</f>
        <v>112500</v>
      </c>
      <c r="E35" s="25">
        <f t="shared" si="17"/>
        <v>76950</v>
      </c>
      <c r="F35" s="25">
        <f t="shared" si="17"/>
        <v>0</v>
      </c>
      <c r="G35" s="25">
        <f t="shared" si="17"/>
        <v>26015</v>
      </c>
      <c r="H35" s="25">
        <f t="shared" si="17"/>
        <v>0</v>
      </c>
      <c r="I35" s="25">
        <f t="shared" si="17"/>
        <v>0</v>
      </c>
      <c r="J35" s="25">
        <f t="shared" si="17"/>
        <v>0</v>
      </c>
      <c r="K35" s="29"/>
    </row>
    <row r="36" spans="1:11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83100</v>
      </c>
      <c r="D37" s="25">
        <v>34000</v>
      </c>
      <c r="E37" s="25">
        <v>23085</v>
      </c>
      <c r="F37" s="25">
        <v>0</v>
      </c>
      <c r="G37" s="25">
        <v>26015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117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221</v>
      </c>
      <c r="C39" s="25">
        <f>SUM(C40:C41)</f>
        <v>263542</v>
      </c>
      <c r="D39" s="25">
        <v>124700</v>
      </c>
      <c r="E39" s="25">
        <v>109000</v>
      </c>
      <c r="F39" s="25">
        <v>31488</v>
      </c>
      <c r="G39" s="25">
        <v>32842</v>
      </c>
      <c r="H39" s="25">
        <v>0</v>
      </c>
      <c r="I39" s="25"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181842</v>
      </c>
      <c r="D41" s="25">
        <v>43000</v>
      </c>
      <c r="E41" s="25">
        <v>106000</v>
      </c>
      <c r="F41" s="25">
        <v>0</v>
      </c>
      <c r="G41" s="25">
        <v>32842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119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201</v>
      </c>
      <c r="C43" s="25">
        <f>C44</f>
        <v>50000</v>
      </c>
      <c r="D43" s="25">
        <f t="shared" ref="D43:J43" si="18">D44</f>
        <v>50000</v>
      </c>
      <c r="E43" s="25">
        <f t="shared" si="18"/>
        <v>0</v>
      </c>
      <c r="F43" s="25">
        <f t="shared" si="18"/>
        <v>0</v>
      </c>
      <c r="G43" s="25">
        <f t="shared" si="18"/>
        <v>0</v>
      </c>
      <c r="H43" s="25">
        <f t="shared" si="18"/>
        <v>0</v>
      </c>
      <c r="I43" s="25">
        <f t="shared" si="18"/>
        <v>0</v>
      </c>
      <c r="J43" s="25">
        <f t="shared" si="18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121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260</v>
      </c>
      <c r="C46" s="25">
        <f>C47</f>
        <v>40908.300000000003</v>
      </c>
      <c r="D46" s="25">
        <f t="shared" ref="D46:J46" si="19">D47</f>
        <v>0</v>
      </c>
      <c r="E46" s="25">
        <f t="shared" si="19"/>
        <v>40908.300000000003</v>
      </c>
      <c r="F46" s="25">
        <f t="shared" si="19"/>
        <v>0</v>
      </c>
      <c r="G46" s="25">
        <f t="shared" si="19"/>
        <v>0</v>
      </c>
      <c r="H46" s="25">
        <f t="shared" si="19"/>
        <v>0</v>
      </c>
      <c r="I46" s="25">
        <f t="shared" si="19"/>
        <v>0</v>
      </c>
      <c r="J46" s="25">
        <f t="shared" si="19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40908.300000000003</v>
      </c>
      <c r="D47" s="25">
        <v>0</v>
      </c>
      <c r="E47" s="25">
        <v>40908.300000000003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6"/>
    </row>
    <row r="48" spans="1:11">
      <c r="A48" s="1">
        <v>38</v>
      </c>
      <c r="B48" s="75" t="s">
        <v>197</v>
      </c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28.5">
      <c r="A49" s="1">
        <v>39</v>
      </c>
      <c r="B49" s="28" t="s">
        <v>160</v>
      </c>
      <c r="C49" s="25">
        <f>C50+C51</f>
        <v>4120473.7</v>
      </c>
      <c r="D49" s="25">
        <f t="shared" ref="D49:J49" si="20">D50+D51</f>
        <v>1725000</v>
      </c>
      <c r="E49" s="25">
        <f t="shared" si="20"/>
        <v>1219006.7</v>
      </c>
      <c r="F49" s="25">
        <f t="shared" si="20"/>
        <v>0</v>
      </c>
      <c r="G49" s="25">
        <f t="shared" si="20"/>
        <v>280767</v>
      </c>
      <c r="H49" s="25">
        <f t="shared" si="20"/>
        <v>430000</v>
      </c>
      <c r="I49" s="25">
        <f t="shared" si="20"/>
        <v>460000</v>
      </c>
      <c r="J49" s="25">
        <f t="shared" si="20"/>
        <v>500000</v>
      </c>
      <c r="K49" s="29"/>
    </row>
    <row r="50" spans="1:11">
      <c r="A50" s="1">
        <v>40</v>
      </c>
      <c r="B50" s="7" t="s">
        <v>10</v>
      </c>
      <c r="C50" s="25">
        <f>C53</f>
        <v>945000</v>
      </c>
      <c r="D50" s="25">
        <f t="shared" ref="D50:J50" si="21">D53</f>
        <v>945000</v>
      </c>
      <c r="E50" s="25">
        <f t="shared" si="21"/>
        <v>494300</v>
      </c>
      <c r="F50" s="25">
        <f t="shared" si="21"/>
        <v>0</v>
      </c>
      <c r="G50" s="25">
        <f t="shared" si="21"/>
        <v>0</v>
      </c>
      <c r="H50" s="25">
        <f t="shared" si="21"/>
        <v>0</v>
      </c>
      <c r="I50" s="25">
        <f t="shared" si="21"/>
        <v>0</v>
      </c>
      <c r="J50" s="25">
        <f t="shared" si="21"/>
        <v>0</v>
      </c>
      <c r="K50" s="29"/>
    </row>
    <row r="51" spans="1:11">
      <c r="A51" s="1">
        <v>41</v>
      </c>
      <c r="B51" s="7" t="s">
        <v>11</v>
      </c>
      <c r="C51" s="25">
        <f>C54</f>
        <v>3175473.7</v>
      </c>
      <c r="D51" s="25">
        <f t="shared" ref="D51:J51" si="22">D54</f>
        <v>780000</v>
      </c>
      <c r="E51" s="25">
        <f t="shared" si="22"/>
        <v>724706.7</v>
      </c>
      <c r="F51" s="25">
        <f t="shared" si="22"/>
        <v>0</v>
      </c>
      <c r="G51" s="25">
        <f t="shared" si="22"/>
        <v>280767</v>
      </c>
      <c r="H51" s="25">
        <f t="shared" si="22"/>
        <v>430000</v>
      </c>
      <c r="I51" s="25">
        <f t="shared" si="22"/>
        <v>460000</v>
      </c>
      <c r="J51" s="25">
        <f t="shared" si="22"/>
        <v>500000</v>
      </c>
      <c r="K51" s="29"/>
    </row>
    <row r="52" spans="1:11" ht="31.5" customHeight="1">
      <c r="A52" s="1">
        <v>42</v>
      </c>
      <c r="B52" s="7" t="s">
        <v>161</v>
      </c>
      <c r="C52" s="25">
        <f>C53+C54</f>
        <v>4120473.7</v>
      </c>
      <c r="D52" s="25">
        <f t="shared" ref="D52:J52" si="23">D53+D54</f>
        <v>1725000</v>
      </c>
      <c r="E52" s="25">
        <f t="shared" si="23"/>
        <v>1219006.7</v>
      </c>
      <c r="F52" s="25">
        <f t="shared" si="23"/>
        <v>0</v>
      </c>
      <c r="G52" s="25">
        <f t="shared" si="23"/>
        <v>280767</v>
      </c>
      <c r="H52" s="25">
        <f t="shared" si="23"/>
        <v>430000</v>
      </c>
      <c r="I52" s="25">
        <f t="shared" si="23"/>
        <v>460000</v>
      </c>
      <c r="J52" s="25">
        <f t="shared" si="23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t="shared" ref="D53:J53" si="24">D57+D61+D65+D69</f>
        <v>945000</v>
      </c>
      <c r="E53" s="25">
        <f t="shared" si="24"/>
        <v>494300</v>
      </c>
      <c r="F53" s="25">
        <f t="shared" si="24"/>
        <v>0</v>
      </c>
      <c r="G53" s="25">
        <f t="shared" si="24"/>
        <v>0</v>
      </c>
      <c r="H53" s="25">
        <f t="shared" si="24"/>
        <v>0</v>
      </c>
      <c r="I53" s="25">
        <f t="shared" si="24"/>
        <v>0</v>
      </c>
      <c r="J53" s="25">
        <f t="shared" si="24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3175473.7</v>
      </c>
      <c r="D54" s="25">
        <f t="shared" ref="D54:J54" si="25">D58+D62+D66+D70</f>
        <v>780000</v>
      </c>
      <c r="E54" s="25">
        <f t="shared" si="25"/>
        <v>724706.7</v>
      </c>
      <c r="F54" s="25">
        <f t="shared" si="25"/>
        <v>0</v>
      </c>
      <c r="G54" s="25">
        <f t="shared" si="25"/>
        <v>280767</v>
      </c>
      <c r="H54" s="25">
        <f t="shared" si="25"/>
        <v>430000</v>
      </c>
      <c r="I54" s="25">
        <f t="shared" si="25"/>
        <v>460000</v>
      </c>
      <c r="J54" s="25">
        <f t="shared" si="25"/>
        <v>500000</v>
      </c>
      <c r="K54" s="29" t="s">
        <v>13</v>
      </c>
    </row>
    <row r="55" spans="1:11">
      <c r="A55" s="1">
        <v>45</v>
      </c>
      <c r="B55" s="28" t="s">
        <v>116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182</v>
      </c>
      <c r="C56" s="25">
        <f>C57+C58</f>
        <v>222500</v>
      </c>
      <c r="D56" s="25">
        <f t="shared" ref="D56:J56" si="26">D57+D58</f>
        <v>117500</v>
      </c>
      <c r="E56" s="25">
        <f t="shared" si="26"/>
        <v>18500</v>
      </c>
      <c r="F56" s="25">
        <f t="shared" si="26"/>
        <v>0</v>
      </c>
      <c r="G56" s="25">
        <f t="shared" si="26"/>
        <v>15000</v>
      </c>
      <c r="H56" s="25">
        <f t="shared" si="26"/>
        <v>30000</v>
      </c>
      <c r="I56" s="25">
        <f t="shared" si="26"/>
        <v>30000</v>
      </c>
      <c r="J56" s="25">
        <f t="shared" si="26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155000</v>
      </c>
      <c r="D58" s="25">
        <v>50000</v>
      </c>
      <c r="E58" s="25">
        <v>0</v>
      </c>
      <c r="F58" s="25">
        <v>0</v>
      </c>
      <c r="G58" s="25">
        <v>15000</v>
      </c>
      <c r="H58" s="25">
        <v>30000</v>
      </c>
      <c r="I58" s="25">
        <v>30000</v>
      </c>
      <c r="J58" s="25">
        <v>30000</v>
      </c>
      <c r="K58" s="29"/>
    </row>
    <row r="59" spans="1:11">
      <c r="A59" s="1">
        <v>49</v>
      </c>
      <c r="B59" s="32" t="s">
        <v>117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202</v>
      </c>
      <c r="C60" s="25">
        <f>C61+C62</f>
        <v>3481517</v>
      </c>
      <c r="D60" s="25">
        <f t="shared" ref="D60:J60" si="27">D61+D62</f>
        <v>1527500</v>
      </c>
      <c r="E60" s="25">
        <f t="shared" si="27"/>
        <v>1114050</v>
      </c>
      <c r="F60" s="25">
        <f t="shared" si="27"/>
        <v>0</v>
      </c>
      <c r="G60" s="25">
        <f t="shared" si="27"/>
        <v>165767</v>
      </c>
      <c r="H60" s="25">
        <f t="shared" si="27"/>
        <v>350000</v>
      </c>
      <c r="I60" s="25">
        <f t="shared" si="27"/>
        <v>380000</v>
      </c>
      <c r="J60" s="25">
        <f t="shared" si="27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2604017</v>
      </c>
      <c r="D62" s="25">
        <v>650000</v>
      </c>
      <c r="E62" s="25">
        <v>638250</v>
      </c>
      <c r="F62" s="25">
        <v>0</v>
      </c>
      <c r="G62" s="25">
        <v>165767</v>
      </c>
      <c r="H62" s="25">
        <v>350000</v>
      </c>
      <c r="I62" s="25">
        <v>380000</v>
      </c>
      <c r="J62" s="25">
        <v>420000</v>
      </c>
      <c r="K62" s="29"/>
    </row>
    <row r="63" spans="1:11">
      <c r="A63" s="1">
        <v>53</v>
      </c>
      <c r="B63" s="32" t="s">
        <v>119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183</v>
      </c>
      <c r="C64" s="25">
        <f>C65+C66</f>
        <v>216456.7</v>
      </c>
      <c r="D64" s="25">
        <f t="shared" ref="D64:J64" si="28">D65+D66</f>
        <v>30000</v>
      </c>
      <c r="E64" s="25">
        <v>56456.7</v>
      </c>
      <c r="F64" s="25">
        <v>0</v>
      </c>
      <c r="G64" s="25">
        <v>70000</v>
      </c>
      <c r="H64" s="25">
        <f t="shared" si="28"/>
        <v>20000</v>
      </c>
      <c r="I64" s="25">
        <f t="shared" si="28"/>
        <v>20000</v>
      </c>
      <c r="J64" s="25">
        <f t="shared" si="28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216456.7</v>
      </c>
      <c r="D66" s="25">
        <v>30000</v>
      </c>
      <c r="E66" s="25">
        <v>56456.7</v>
      </c>
      <c r="F66" s="25">
        <v>0</v>
      </c>
      <c r="G66" s="25">
        <v>70000</v>
      </c>
      <c r="H66" s="25">
        <v>20000</v>
      </c>
      <c r="I66" s="25">
        <v>20000</v>
      </c>
      <c r="J66" s="25">
        <v>20000</v>
      </c>
      <c r="K66" s="29"/>
    </row>
    <row r="67" spans="1:11">
      <c r="A67" s="1">
        <v>57</v>
      </c>
      <c r="B67" s="28" t="s">
        <v>120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184</v>
      </c>
      <c r="C68" s="25">
        <f>C70</f>
        <v>200000</v>
      </c>
      <c r="D68" s="25">
        <f t="shared" ref="D68:J68" si="29">D70</f>
        <v>50000</v>
      </c>
      <c r="E68" s="25">
        <f t="shared" si="29"/>
        <v>30000</v>
      </c>
      <c r="F68" s="25">
        <f t="shared" si="29"/>
        <v>0</v>
      </c>
      <c r="G68" s="25">
        <f t="shared" si="29"/>
        <v>30000</v>
      </c>
      <c r="H68" s="25">
        <f t="shared" si="29"/>
        <v>30000</v>
      </c>
      <c r="I68" s="25">
        <f t="shared" si="29"/>
        <v>30000</v>
      </c>
      <c r="J68" s="25">
        <f t="shared" si="29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200000</v>
      </c>
      <c r="D70" s="25">
        <v>50000</v>
      </c>
      <c r="E70" s="25">
        <v>30000</v>
      </c>
      <c r="F70" s="25">
        <v>0</v>
      </c>
      <c r="G70" s="25">
        <v>30000</v>
      </c>
      <c r="H70" s="25">
        <v>30000</v>
      </c>
      <c r="I70" s="25">
        <v>30000</v>
      </c>
      <c r="J70" s="25">
        <v>30000</v>
      </c>
      <c r="K70" s="29"/>
    </row>
    <row r="71" spans="1:11">
      <c r="A71" s="1">
        <v>61</v>
      </c>
      <c r="B71" s="75" t="s">
        <v>198</v>
      </c>
      <c r="C71" s="72"/>
      <c r="D71" s="72"/>
      <c r="E71" s="72"/>
      <c r="F71" s="72"/>
      <c r="G71" s="72"/>
      <c r="H71" s="72"/>
      <c r="I71" s="72"/>
      <c r="J71" s="72"/>
      <c r="K71" s="72"/>
    </row>
    <row r="72" spans="1:11" ht="32.25" customHeight="1">
      <c r="A72" s="1">
        <v>62</v>
      </c>
      <c r="B72" s="28" t="s">
        <v>222</v>
      </c>
      <c r="C72" s="25">
        <f>C75</f>
        <v>8107460</v>
      </c>
      <c r="D72" s="25">
        <f t="shared" ref="D72:J72" si="30">D75</f>
        <v>982300</v>
      </c>
      <c r="E72" s="25">
        <f t="shared" si="30"/>
        <v>1068100</v>
      </c>
      <c r="F72" s="25">
        <f t="shared" si="30"/>
        <v>937200</v>
      </c>
      <c r="G72" s="25">
        <f t="shared" si="30"/>
        <v>1164160</v>
      </c>
      <c r="H72" s="25">
        <f t="shared" si="30"/>
        <v>1254800</v>
      </c>
      <c r="I72" s="25">
        <f t="shared" si="30"/>
        <v>1317500</v>
      </c>
      <c r="J72" s="25">
        <f t="shared" si="30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8107460</v>
      </c>
      <c r="D73" s="25">
        <f t="shared" ref="D73:J73" si="31">D76</f>
        <v>982300</v>
      </c>
      <c r="E73" s="25">
        <f t="shared" si="31"/>
        <v>1068100</v>
      </c>
      <c r="F73" s="25">
        <f t="shared" si="31"/>
        <v>937200</v>
      </c>
      <c r="G73" s="25">
        <f t="shared" si="31"/>
        <v>1164160</v>
      </c>
      <c r="H73" s="25">
        <f t="shared" si="31"/>
        <v>1254800</v>
      </c>
      <c r="I73" s="25">
        <f t="shared" si="31"/>
        <v>1317500</v>
      </c>
      <c r="J73" s="25">
        <f t="shared" si="31"/>
        <v>1383400</v>
      </c>
      <c r="K73" s="33" t="s">
        <v>14</v>
      </c>
    </row>
    <row r="74" spans="1:11">
      <c r="A74" s="1">
        <v>64</v>
      </c>
      <c r="B74" s="75" t="s">
        <v>12</v>
      </c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31.5" customHeight="1">
      <c r="A75" s="1">
        <v>65</v>
      </c>
      <c r="B75" s="7" t="s">
        <v>185</v>
      </c>
      <c r="C75" s="25">
        <f>C78+C81+C84+C87</f>
        <v>8107460</v>
      </c>
      <c r="D75" s="25">
        <f t="shared" ref="D75:J75" si="32">D78+D81+D84+D87</f>
        <v>982300</v>
      </c>
      <c r="E75" s="25">
        <f t="shared" si="32"/>
        <v>1068100</v>
      </c>
      <c r="F75" s="25">
        <f t="shared" si="32"/>
        <v>937200</v>
      </c>
      <c r="G75" s="25">
        <f t="shared" si="32"/>
        <v>1164160</v>
      </c>
      <c r="H75" s="25">
        <f t="shared" si="32"/>
        <v>1254800</v>
      </c>
      <c r="I75" s="25">
        <f t="shared" si="32"/>
        <v>1317500</v>
      </c>
      <c r="J75" s="25">
        <f t="shared" si="32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8107460</v>
      </c>
      <c r="D76" s="25">
        <f t="shared" ref="D76:J76" si="33">D79+D82+D85+D88</f>
        <v>982300</v>
      </c>
      <c r="E76" s="25">
        <f t="shared" si="33"/>
        <v>1068100</v>
      </c>
      <c r="F76" s="25">
        <f t="shared" si="33"/>
        <v>937200</v>
      </c>
      <c r="G76" s="25">
        <f t="shared" si="33"/>
        <v>1164160</v>
      </c>
      <c r="H76" s="25">
        <f t="shared" si="33"/>
        <v>1254800</v>
      </c>
      <c r="I76" s="25">
        <f t="shared" si="33"/>
        <v>1317500</v>
      </c>
      <c r="J76" s="25">
        <f t="shared" si="33"/>
        <v>1383400</v>
      </c>
      <c r="K76" s="33" t="s">
        <v>14</v>
      </c>
    </row>
    <row r="77" spans="1:11">
      <c r="A77" s="1">
        <v>67</v>
      </c>
      <c r="B77" s="28" t="s">
        <v>116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103</v>
      </c>
      <c r="C78" s="25">
        <f>C79</f>
        <v>4470360</v>
      </c>
      <c r="D78" s="25">
        <f t="shared" ref="D78:J78" si="34">D79</f>
        <v>500000</v>
      </c>
      <c r="E78" s="25">
        <f t="shared" si="34"/>
        <v>848100</v>
      </c>
      <c r="F78" s="25">
        <f t="shared" si="34"/>
        <v>717200</v>
      </c>
      <c r="G78" s="25">
        <f t="shared" si="34"/>
        <v>834160</v>
      </c>
      <c r="H78" s="25">
        <f t="shared" si="34"/>
        <v>300000</v>
      </c>
      <c r="I78" s="25">
        <f t="shared" si="34"/>
        <v>657500</v>
      </c>
      <c r="J78" s="25">
        <f t="shared" si="34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4470360</v>
      </c>
      <c r="D79" s="25">
        <v>500000</v>
      </c>
      <c r="E79" s="25">
        <v>848100</v>
      </c>
      <c r="F79" s="25">
        <v>717200</v>
      </c>
      <c r="G79" s="25">
        <v>834160</v>
      </c>
      <c r="H79" s="25">
        <v>300000</v>
      </c>
      <c r="I79" s="25">
        <v>657500</v>
      </c>
      <c r="J79" s="25">
        <v>613400</v>
      </c>
      <c r="K79" s="33"/>
    </row>
    <row r="80" spans="1:11">
      <c r="A80" s="1">
        <v>70</v>
      </c>
      <c r="B80" s="28" t="s">
        <v>117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104</v>
      </c>
      <c r="C81" s="25">
        <f>C82</f>
        <v>1342300</v>
      </c>
      <c r="D81" s="25">
        <f t="shared" ref="D81:J81" si="35">D82</f>
        <v>322300</v>
      </c>
      <c r="E81" s="25">
        <f t="shared" si="35"/>
        <v>0</v>
      </c>
      <c r="F81" s="25">
        <f t="shared" si="35"/>
        <v>0</v>
      </c>
      <c r="G81" s="25">
        <f t="shared" si="35"/>
        <v>200000</v>
      </c>
      <c r="H81" s="25">
        <f t="shared" si="35"/>
        <v>0</v>
      </c>
      <c r="I81" s="25">
        <f t="shared" si="35"/>
        <v>400000</v>
      </c>
      <c r="J81" s="25">
        <f t="shared" si="35"/>
        <v>420000</v>
      </c>
      <c r="K81" s="33"/>
    </row>
    <row r="82" spans="1:12">
      <c r="A82" s="1">
        <v>72</v>
      </c>
      <c r="B82" s="7" t="s">
        <v>3</v>
      </c>
      <c r="C82" s="25">
        <f>SUM(D82:J82)</f>
        <v>1342300</v>
      </c>
      <c r="D82" s="25">
        <v>322300</v>
      </c>
      <c r="E82" s="25">
        <v>0</v>
      </c>
      <c r="F82" s="25">
        <v>0</v>
      </c>
      <c r="G82" s="25">
        <v>200000</v>
      </c>
      <c r="H82" s="25">
        <v>0</v>
      </c>
      <c r="I82" s="25">
        <v>400000</v>
      </c>
      <c r="J82" s="25">
        <v>420000</v>
      </c>
      <c r="K82" s="33"/>
    </row>
    <row r="83" spans="1:12">
      <c r="A83" s="1">
        <v>73</v>
      </c>
      <c r="B83" s="28" t="s">
        <v>119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105</v>
      </c>
      <c r="C84" s="25">
        <f>C85</f>
        <v>1844800</v>
      </c>
      <c r="D84" s="25">
        <f t="shared" ref="D84:J84" si="36">D85</f>
        <v>160000</v>
      </c>
      <c r="E84" s="25">
        <v>220000</v>
      </c>
      <c r="F84" s="25">
        <f t="shared" si="36"/>
        <v>220000</v>
      </c>
      <c r="G84" s="25">
        <f t="shared" si="36"/>
        <v>130000</v>
      </c>
      <c r="H84" s="25">
        <f t="shared" si="36"/>
        <v>604800</v>
      </c>
      <c r="I84" s="25">
        <f t="shared" si="36"/>
        <v>260000</v>
      </c>
      <c r="J84" s="25">
        <f t="shared" si="36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1844800</v>
      </c>
      <c r="D85" s="25">
        <v>160000</v>
      </c>
      <c r="E85" s="25">
        <v>220000</v>
      </c>
      <c r="F85" s="25">
        <v>220000</v>
      </c>
      <c r="G85" s="25">
        <v>130000</v>
      </c>
      <c r="H85" s="25">
        <v>604800</v>
      </c>
      <c r="I85" s="25">
        <v>260000</v>
      </c>
      <c r="J85" s="25">
        <v>250000</v>
      </c>
      <c r="K85" s="29"/>
    </row>
    <row r="86" spans="1:12">
      <c r="A86" s="1">
        <v>76</v>
      </c>
      <c r="B86" s="28" t="s">
        <v>121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106</v>
      </c>
      <c r="C87" s="25">
        <f>C88</f>
        <v>450000</v>
      </c>
      <c r="D87" s="25">
        <f t="shared" ref="D87:J87" si="37">D88</f>
        <v>0</v>
      </c>
      <c r="E87" s="25">
        <v>0</v>
      </c>
      <c r="F87" s="25">
        <f t="shared" si="37"/>
        <v>0</v>
      </c>
      <c r="G87" s="25">
        <v>0</v>
      </c>
      <c r="H87" s="25">
        <f t="shared" si="37"/>
        <v>350000</v>
      </c>
      <c r="I87" s="25">
        <f t="shared" si="37"/>
        <v>0</v>
      </c>
      <c r="J87" s="25">
        <f t="shared" si="37"/>
        <v>100000</v>
      </c>
      <c r="K87" s="29"/>
    </row>
    <row r="88" spans="1:12">
      <c r="A88" s="1">
        <v>78</v>
      </c>
      <c r="B88" s="7" t="s">
        <v>3</v>
      </c>
      <c r="C88" s="25">
        <f>SUM(D88:J88)</f>
        <v>450000</v>
      </c>
      <c r="D88" s="25">
        <v>0</v>
      </c>
      <c r="E88" s="25">
        <v>0</v>
      </c>
      <c r="F88" s="25">
        <v>0</v>
      </c>
      <c r="G88" s="25">
        <v>0</v>
      </c>
      <c r="H88" s="25">
        <v>350000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5" t="s">
        <v>199</v>
      </c>
      <c r="C89" s="72"/>
      <c r="D89" s="72"/>
      <c r="E89" s="72"/>
      <c r="F89" s="72"/>
      <c r="G89" s="72"/>
      <c r="H89" s="72"/>
      <c r="I89" s="72"/>
      <c r="J89" s="72"/>
      <c r="K89" s="72"/>
      <c r="L89" s="9"/>
    </row>
    <row r="90" spans="1:12" ht="32.25" customHeight="1">
      <c r="A90" s="1">
        <v>80</v>
      </c>
      <c r="B90" s="34" t="s">
        <v>162</v>
      </c>
      <c r="C90" s="25">
        <f>C93</f>
        <v>2208063</v>
      </c>
      <c r="D90" s="25">
        <f t="shared" ref="D90:J90" si="38">D93</f>
        <v>279000</v>
      </c>
      <c r="E90" s="25">
        <f t="shared" si="38"/>
        <v>289800</v>
      </c>
      <c r="F90" s="25">
        <f t="shared" si="38"/>
        <v>254300</v>
      </c>
      <c r="G90" s="25">
        <f t="shared" si="38"/>
        <v>315863</v>
      </c>
      <c r="H90" s="25">
        <f t="shared" si="38"/>
        <v>339100</v>
      </c>
      <c r="I90" s="25">
        <f t="shared" si="38"/>
        <v>356100</v>
      </c>
      <c r="J90" s="25">
        <f t="shared" si="38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2208063</v>
      </c>
      <c r="D91" s="25">
        <f t="shared" ref="D91:J91" si="39">D94</f>
        <v>279000</v>
      </c>
      <c r="E91" s="25">
        <f t="shared" si="39"/>
        <v>289800</v>
      </c>
      <c r="F91" s="25">
        <f t="shared" si="39"/>
        <v>254300</v>
      </c>
      <c r="G91" s="25">
        <f t="shared" si="39"/>
        <v>315863</v>
      </c>
      <c r="H91" s="25">
        <f t="shared" si="39"/>
        <v>339100</v>
      </c>
      <c r="I91" s="25">
        <f t="shared" si="39"/>
        <v>356100</v>
      </c>
      <c r="J91" s="25">
        <f t="shared" si="39"/>
        <v>373900</v>
      </c>
      <c r="K91" s="35" t="s">
        <v>13</v>
      </c>
    </row>
    <row r="92" spans="1:12">
      <c r="A92" s="1">
        <v>82</v>
      </c>
      <c r="B92" s="92" t="s">
        <v>12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1:12" ht="30" customHeight="1">
      <c r="A93" s="1">
        <v>83</v>
      </c>
      <c r="B93" s="36" t="s">
        <v>107</v>
      </c>
      <c r="C93" s="25">
        <f>C94</f>
        <v>2208063</v>
      </c>
      <c r="D93" s="25">
        <f t="shared" ref="D93:J93" si="40">D94</f>
        <v>279000</v>
      </c>
      <c r="E93" s="25">
        <f t="shared" si="40"/>
        <v>289800</v>
      </c>
      <c r="F93" s="25">
        <f t="shared" si="40"/>
        <v>254300</v>
      </c>
      <c r="G93" s="25">
        <f t="shared" si="40"/>
        <v>315863</v>
      </c>
      <c r="H93" s="25">
        <f t="shared" si="40"/>
        <v>339100</v>
      </c>
      <c r="I93" s="25">
        <f t="shared" si="40"/>
        <v>356100</v>
      </c>
      <c r="J93" s="25">
        <f t="shared" si="40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2208063</v>
      </c>
      <c r="D94" s="25">
        <f t="shared" ref="D94:J94" si="41">D97</f>
        <v>279000</v>
      </c>
      <c r="E94" s="25">
        <f t="shared" si="41"/>
        <v>289800</v>
      </c>
      <c r="F94" s="25">
        <f t="shared" si="41"/>
        <v>254300</v>
      </c>
      <c r="G94" s="25">
        <f t="shared" si="41"/>
        <v>315863</v>
      </c>
      <c r="H94" s="25">
        <f t="shared" si="41"/>
        <v>339100</v>
      </c>
      <c r="I94" s="25">
        <f t="shared" si="41"/>
        <v>356100</v>
      </c>
      <c r="J94" s="25">
        <f t="shared" si="41"/>
        <v>373900</v>
      </c>
      <c r="K94" s="35" t="s">
        <v>13</v>
      </c>
    </row>
    <row r="95" spans="1:12">
      <c r="A95" s="1">
        <v>85</v>
      </c>
      <c r="B95" s="34" t="s">
        <v>116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2208063</v>
      </c>
      <c r="D96" s="25">
        <f t="shared" ref="D96:J96" si="42">D97</f>
        <v>279000</v>
      </c>
      <c r="E96" s="25">
        <f t="shared" si="42"/>
        <v>289800</v>
      </c>
      <c r="F96" s="25">
        <f t="shared" si="42"/>
        <v>254300</v>
      </c>
      <c r="G96" s="25">
        <f t="shared" si="42"/>
        <v>315863</v>
      </c>
      <c r="H96" s="25">
        <f t="shared" si="42"/>
        <v>339100</v>
      </c>
      <c r="I96" s="25">
        <f t="shared" si="42"/>
        <v>356100</v>
      </c>
      <c r="J96" s="25">
        <f t="shared" si="42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2208063</v>
      </c>
      <c r="D97" s="25">
        <v>279000</v>
      </c>
      <c r="E97" s="25">
        <v>289800</v>
      </c>
      <c r="F97" s="25">
        <v>254300</v>
      </c>
      <c r="G97" s="25">
        <v>315863</v>
      </c>
      <c r="H97" s="25">
        <v>339100</v>
      </c>
      <c r="I97" s="25">
        <v>356100</v>
      </c>
      <c r="J97" s="25">
        <v>373900</v>
      </c>
      <c r="K97" s="35"/>
    </row>
    <row r="98" spans="1:11" ht="35.25" customHeight="1">
      <c r="A98" s="1">
        <v>88</v>
      </c>
      <c r="B98" s="92" t="s">
        <v>16</v>
      </c>
      <c r="C98" s="82"/>
      <c r="D98" s="82"/>
      <c r="E98" s="82"/>
      <c r="F98" s="82"/>
      <c r="G98" s="82"/>
      <c r="H98" s="82"/>
      <c r="I98" s="82"/>
      <c r="J98" s="82"/>
      <c r="K98" s="82"/>
    </row>
    <row r="99" spans="1:11" ht="28.5" customHeight="1">
      <c r="A99" s="1">
        <v>89</v>
      </c>
      <c r="B99" s="34" t="s">
        <v>181</v>
      </c>
      <c r="C99" s="25">
        <f>C102</f>
        <v>5478630.7199999997</v>
      </c>
      <c r="D99" s="25">
        <f t="shared" ref="D99:J99" si="43">D102</f>
        <v>681900</v>
      </c>
      <c r="E99" s="25">
        <f t="shared" si="43"/>
        <v>513100</v>
      </c>
      <c r="F99" s="25">
        <f t="shared" si="43"/>
        <v>318142.71999999997</v>
      </c>
      <c r="G99" s="25">
        <f t="shared" si="43"/>
        <v>777788</v>
      </c>
      <c r="H99" s="25">
        <f t="shared" si="43"/>
        <v>1011200</v>
      </c>
      <c r="I99" s="25">
        <f t="shared" si="43"/>
        <v>1061700</v>
      </c>
      <c r="J99" s="25">
        <f t="shared" si="43"/>
        <v>1114800</v>
      </c>
      <c r="K99" s="35"/>
    </row>
    <row r="100" spans="1:11">
      <c r="A100" s="1">
        <v>90</v>
      </c>
      <c r="B100" s="36" t="s">
        <v>11</v>
      </c>
      <c r="C100" s="25">
        <f>C103</f>
        <v>5478630.7199999997</v>
      </c>
      <c r="D100" s="25">
        <f t="shared" ref="D100:J100" si="44">D103</f>
        <v>681900</v>
      </c>
      <c r="E100" s="25">
        <f t="shared" si="44"/>
        <v>513100</v>
      </c>
      <c r="F100" s="25">
        <f t="shared" si="44"/>
        <v>318142.71999999997</v>
      </c>
      <c r="G100" s="25">
        <f t="shared" si="44"/>
        <v>777788</v>
      </c>
      <c r="H100" s="25">
        <f t="shared" si="44"/>
        <v>1011200</v>
      </c>
      <c r="I100" s="25">
        <f t="shared" si="44"/>
        <v>1061700</v>
      </c>
      <c r="J100" s="25">
        <f t="shared" si="44"/>
        <v>1114800</v>
      </c>
      <c r="K100" s="35"/>
    </row>
    <row r="101" spans="1:11">
      <c r="A101" s="1">
        <v>91</v>
      </c>
      <c r="B101" s="92" t="s">
        <v>12</v>
      </c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11" ht="33.75" customHeight="1">
      <c r="A102" s="1">
        <v>92</v>
      </c>
      <c r="B102" s="36" t="s">
        <v>163</v>
      </c>
      <c r="C102" s="25">
        <f>C103</f>
        <v>5478630.7199999997</v>
      </c>
      <c r="D102" s="25">
        <f t="shared" ref="D102:J102" si="45">D103</f>
        <v>681900</v>
      </c>
      <c r="E102" s="25">
        <f t="shared" si="45"/>
        <v>513100</v>
      </c>
      <c r="F102" s="25">
        <f t="shared" si="45"/>
        <v>318142.71999999997</v>
      </c>
      <c r="G102" s="25">
        <f t="shared" si="45"/>
        <v>777788</v>
      </c>
      <c r="H102" s="25">
        <f t="shared" si="45"/>
        <v>1011200</v>
      </c>
      <c r="I102" s="25">
        <f t="shared" si="45"/>
        <v>1061700</v>
      </c>
      <c r="J102" s="25">
        <f t="shared" si="45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5478630.7199999997</v>
      </c>
      <c r="D103" s="25">
        <f t="shared" ref="D103:J103" si="46">D106+D109+D112+D115+D118+D121</f>
        <v>681900</v>
      </c>
      <c r="E103" s="25">
        <f t="shared" si="46"/>
        <v>513100</v>
      </c>
      <c r="F103" s="25">
        <f t="shared" si="46"/>
        <v>318142.71999999997</v>
      </c>
      <c r="G103" s="25">
        <f t="shared" si="46"/>
        <v>777788</v>
      </c>
      <c r="H103" s="25">
        <f t="shared" si="46"/>
        <v>1011200</v>
      </c>
      <c r="I103" s="25">
        <f t="shared" si="46"/>
        <v>1061700</v>
      </c>
      <c r="J103" s="25">
        <f t="shared" si="46"/>
        <v>1114800</v>
      </c>
      <c r="K103" s="35"/>
    </row>
    <row r="104" spans="1:11">
      <c r="A104" s="1">
        <v>94</v>
      </c>
      <c r="B104" s="34" t="s">
        <v>116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108</v>
      </c>
      <c r="C105" s="25">
        <f>C106</f>
        <v>3329242.7199999997</v>
      </c>
      <c r="D105" s="25">
        <f t="shared" ref="D105:J105" si="47">D106</f>
        <v>150000</v>
      </c>
      <c r="E105" s="25">
        <f t="shared" si="47"/>
        <v>205000</v>
      </c>
      <c r="F105" s="25">
        <f t="shared" si="47"/>
        <v>205702.72</v>
      </c>
      <c r="G105" s="25">
        <f t="shared" si="47"/>
        <v>568540</v>
      </c>
      <c r="H105" s="25">
        <f t="shared" si="47"/>
        <v>700000</v>
      </c>
      <c r="I105" s="25">
        <f t="shared" si="47"/>
        <v>700000</v>
      </c>
      <c r="J105" s="25">
        <f t="shared" si="47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3329242.7199999997</v>
      </c>
      <c r="D106" s="25">
        <v>150000</v>
      </c>
      <c r="E106" s="25">
        <v>205000</v>
      </c>
      <c r="F106" s="25">
        <v>205702.72</v>
      </c>
      <c r="G106" s="25">
        <v>568540</v>
      </c>
      <c r="H106" s="25">
        <v>700000</v>
      </c>
      <c r="I106" s="25">
        <v>700000</v>
      </c>
      <c r="J106" s="25">
        <v>800000</v>
      </c>
      <c r="K106" s="35"/>
    </row>
    <row r="107" spans="1:11">
      <c r="A107" s="1">
        <v>97</v>
      </c>
      <c r="B107" s="34" t="s">
        <v>117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122</v>
      </c>
      <c r="C108" s="25">
        <f>C109</f>
        <v>452600</v>
      </c>
      <c r="D108" s="25">
        <v>79900</v>
      </c>
      <c r="E108" s="25">
        <f t="shared" ref="E108:J108" si="48">E109</f>
        <v>0</v>
      </c>
      <c r="F108" s="25">
        <f t="shared" si="48"/>
        <v>0</v>
      </c>
      <c r="G108" s="25">
        <f t="shared" si="48"/>
        <v>0</v>
      </c>
      <c r="H108" s="25">
        <f t="shared" si="48"/>
        <v>56200</v>
      </c>
      <c r="I108" s="25">
        <f t="shared" si="48"/>
        <v>156700</v>
      </c>
      <c r="J108" s="25">
        <f t="shared" si="48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452600</v>
      </c>
      <c r="D109" s="25">
        <v>79900</v>
      </c>
      <c r="E109" s="25">
        <v>0</v>
      </c>
      <c r="F109" s="25">
        <v>0</v>
      </c>
      <c r="G109" s="25">
        <v>0</v>
      </c>
      <c r="H109" s="25">
        <v>56200</v>
      </c>
      <c r="I109" s="25">
        <v>156700</v>
      </c>
      <c r="J109" s="25">
        <v>159800</v>
      </c>
      <c r="K109" s="35"/>
    </row>
    <row r="110" spans="1:11">
      <c r="A110" s="1">
        <v>100</v>
      </c>
      <c r="B110" s="34" t="s">
        <v>119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109</v>
      </c>
      <c r="C111" s="25">
        <f>C112</f>
        <v>1069788</v>
      </c>
      <c r="D111" s="25">
        <f t="shared" ref="D111:J111" si="49">D112</f>
        <v>70000</v>
      </c>
      <c r="E111" s="25">
        <f t="shared" si="49"/>
        <v>308100</v>
      </c>
      <c r="F111" s="25">
        <f t="shared" si="49"/>
        <v>112440</v>
      </c>
      <c r="G111" s="25">
        <f t="shared" si="49"/>
        <v>209248</v>
      </c>
      <c r="H111" s="25">
        <f t="shared" si="49"/>
        <v>140000</v>
      </c>
      <c r="I111" s="25">
        <f t="shared" si="49"/>
        <v>140000</v>
      </c>
      <c r="J111" s="25">
        <f t="shared" si="49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1069788</v>
      </c>
      <c r="D112" s="25">
        <v>70000</v>
      </c>
      <c r="E112" s="25">
        <v>308100</v>
      </c>
      <c r="F112" s="25">
        <v>112440</v>
      </c>
      <c r="G112" s="25">
        <v>209248</v>
      </c>
      <c r="H112" s="25">
        <v>140000</v>
      </c>
      <c r="I112" s="25">
        <v>140000</v>
      </c>
      <c r="J112" s="25">
        <v>90000</v>
      </c>
      <c r="K112" s="35"/>
    </row>
    <row r="113" spans="1:11">
      <c r="A113" s="1">
        <v>103</v>
      </c>
      <c r="B113" s="34" t="s">
        <v>121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110</v>
      </c>
      <c r="C114" s="25">
        <f>C115</f>
        <v>327000</v>
      </c>
      <c r="D114" s="25">
        <v>82000</v>
      </c>
      <c r="E114" s="25">
        <f t="shared" ref="E114:J114" si="50">E115</f>
        <v>0</v>
      </c>
      <c r="F114" s="25">
        <f t="shared" si="50"/>
        <v>0</v>
      </c>
      <c r="G114" s="25">
        <f t="shared" si="50"/>
        <v>0</v>
      </c>
      <c r="H114" s="25">
        <f t="shared" si="50"/>
        <v>115000</v>
      </c>
      <c r="I114" s="25">
        <f t="shared" si="50"/>
        <v>65000</v>
      </c>
      <c r="J114" s="25">
        <f t="shared" si="50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327000</v>
      </c>
      <c r="D115" s="25">
        <v>82000</v>
      </c>
      <c r="E115" s="25">
        <v>0</v>
      </c>
      <c r="F115" s="25">
        <v>0</v>
      </c>
      <c r="G115" s="25">
        <v>0</v>
      </c>
      <c r="H115" s="25">
        <v>115000</v>
      </c>
      <c r="I115" s="25">
        <v>65000</v>
      </c>
      <c r="J115" s="25">
        <v>65000</v>
      </c>
      <c r="K115" s="35"/>
    </row>
    <row r="116" spans="1:11">
      <c r="A116" s="1">
        <v>106</v>
      </c>
      <c r="B116" s="34" t="s">
        <v>123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1">E118</f>
        <v>0</v>
      </c>
      <c r="F117" s="25">
        <f t="shared" si="51"/>
        <v>0</v>
      </c>
      <c r="G117" s="25">
        <f t="shared" si="51"/>
        <v>0</v>
      </c>
      <c r="H117" s="25">
        <f t="shared" si="51"/>
        <v>0</v>
      </c>
      <c r="I117" s="25">
        <f t="shared" si="51"/>
        <v>0</v>
      </c>
      <c r="J117" s="25">
        <f t="shared" si="51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124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2">E121</f>
        <v>0</v>
      </c>
      <c r="F120" s="25">
        <f t="shared" si="52"/>
        <v>0</v>
      </c>
      <c r="G120" s="25">
        <f t="shared" si="52"/>
        <v>0</v>
      </c>
      <c r="H120" s="25">
        <f t="shared" si="52"/>
        <v>0</v>
      </c>
      <c r="I120" s="25">
        <f t="shared" si="52"/>
        <v>0</v>
      </c>
      <c r="J120" s="25">
        <f t="shared" si="52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92" t="s">
        <v>211</v>
      </c>
      <c r="C122" s="82"/>
      <c r="D122" s="82"/>
      <c r="E122" s="82"/>
      <c r="F122" s="82"/>
      <c r="G122" s="82"/>
      <c r="H122" s="82"/>
      <c r="I122" s="82"/>
      <c r="J122" s="82"/>
      <c r="K122" s="82"/>
    </row>
    <row r="123" spans="1:11" ht="31.5" customHeight="1">
      <c r="A123" s="1">
        <v>113</v>
      </c>
      <c r="B123" s="34" t="s">
        <v>19</v>
      </c>
      <c r="C123" s="25">
        <f>C124</f>
        <v>2013923</v>
      </c>
      <c r="D123" s="25">
        <f t="shared" ref="D123:J123" si="53">D124</f>
        <v>572000</v>
      </c>
      <c r="E123" s="25">
        <f t="shared" si="53"/>
        <v>376000</v>
      </c>
      <c r="F123" s="25">
        <f t="shared" si="53"/>
        <v>451200</v>
      </c>
      <c r="G123" s="25">
        <f t="shared" si="53"/>
        <v>614723</v>
      </c>
      <c r="H123" s="25">
        <f t="shared" si="53"/>
        <v>0</v>
      </c>
      <c r="I123" s="25">
        <f t="shared" si="53"/>
        <v>0</v>
      </c>
      <c r="J123" s="25">
        <f t="shared" si="53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2013923</v>
      </c>
      <c r="D124" s="25">
        <f t="shared" ref="D124:J124" si="54">D127</f>
        <v>572000</v>
      </c>
      <c r="E124" s="25">
        <f t="shared" si="54"/>
        <v>376000</v>
      </c>
      <c r="F124" s="25">
        <f t="shared" si="54"/>
        <v>451200</v>
      </c>
      <c r="G124" s="25">
        <f t="shared" si="54"/>
        <v>614723</v>
      </c>
      <c r="H124" s="25">
        <f t="shared" si="54"/>
        <v>0</v>
      </c>
      <c r="I124" s="25">
        <f t="shared" si="54"/>
        <v>0</v>
      </c>
      <c r="J124" s="25">
        <f t="shared" si="54"/>
        <v>0</v>
      </c>
      <c r="K124" s="25" t="s">
        <v>7</v>
      </c>
    </row>
    <row r="125" spans="1:11">
      <c r="A125" s="1">
        <v>115</v>
      </c>
      <c r="B125" s="92" t="s">
        <v>12</v>
      </c>
      <c r="C125" s="82"/>
      <c r="D125" s="82"/>
      <c r="E125" s="82"/>
      <c r="F125" s="82"/>
      <c r="G125" s="82"/>
      <c r="H125" s="82"/>
      <c r="I125" s="82"/>
      <c r="J125" s="82"/>
      <c r="K125" s="82"/>
    </row>
    <row r="126" spans="1:11" ht="30.75" customHeight="1">
      <c r="A126" s="1">
        <v>116</v>
      </c>
      <c r="B126" s="36" t="s">
        <v>111</v>
      </c>
      <c r="C126" s="25">
        <f>C127</f>
        <v>2013923</v>
      </c>
      <c r="D126" s="25">
        <f t="shared" ref="D126:J126" si="55">D127</f>
        <v>572000</v>
      </c>
      <c r="E126" s="25">
        <f t="shared" si="55"/>
        <v>376000</v>
      </c>
      <c r="F126" s="25">
        <f t="shared" si="55"/>
        <v>451200</v>
      </c>
      <c r="G126" s="25">
        <f t="shared" si="55"/>
        <v>614723</v>
      </c>
      <c r="H126" s="25">
        <f t="shared" si="55"/>
        <v>0</v>
      </c>
      <c r="I126" s="25">
        <f t="shared" si="55"/>
        <v>0</v>
      </c>
      <c r="J126" s="25">
        <f t="shared" si="55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</f>
        <v>2013923</v>
      </c>
      <c r="D127" s="25">
        <f t="shared" ref="D127:J127" si="56">D130+D133+D136</f>
        <v>572000</v>
      </c>
      <c r="E127" s="25">
        <f t="shared" si="56"/>
        <v>376000</v>
      </c>
      <c r="F127" s="25">
        <f t="shared" si="56"/>
        <v>451200</v>
      </c>
      <c r="G127" s="25">
        <f t="shared" si="56"/>
        <v>614723</v>
      </c>
      <c r="H127" s="25">
        <f t="shared" si="56"/>
        <v>0</v>
      </c>
      <c r="I127" s="25">
        <f t="shared" si="56"/>
        <v>0</v>
      </c>
      <c r="J127" s="25">
        <f t="shared" si="56"/>
        <v>0</v>
      </c>
      <c r="K127" s="25"/>
    </row>
    <row r="128" spans="1:11">
      <c r="A128" s="1">
        <v>118</v>
      </c>
      <c r="B128" s="34" t="s">
        <v>116</v>
      </c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112</v>
      </c>
      <c r="C129" s="25">
        <f>C130</f>
        <v>344000</v>
      </c>
      <c r="D129" s="25">
        <f t="shared" ref="D129:J129" si="57">D130</f>
        <v>344000</v>
      </c>
      <c r="E129" s="25">
        <f t="shared" si="57"/>
        <v>0</v>
      </c>
      <c r="F129" s="25">
        <f t="shared" si="57"/>
        <v>0</v>
      </c>
      <c r="G129" s="25">
        <f t="shared" si="57"/>
        <v>0</v>
      </c>
      <c r="H129" s="25">
        <f t="shared" si="57"/>
        <v>0</v>
      </c>
      <c r="I129" s="25">
        <f t="shared" si="57"/>
        <v>0</v>
      </c>
      <c r="J129" s="25">
        <f t="shared" si="57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117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113</v>
      </c>
      <c r="C132" s="25">
        <f>C133</f>
        <v>228000</v>
      </c>
      <c r="D132" s="25">
        <f t="shared" ref="D132:J132" si="58">D133</f>
        <v>228000</v>
      </c>
      <c r="E132" s="25">
        <f t="shared" si="58"/>
        <v>0</v>
      </c>
      <c r="F132" s="25">
        <f t="shared" si="58"/>
        <v>0</v>
      </c>
      <c r="G132" s="25">
        <f t="shared" si="58"/>
        <v>0</v>
      </c>
      <c r="H132" s="25">
        <f t="shared" si="58"/>
        <v>0</v>
      </c>
      <c r="I132" s="25">
        <f t="shared" si="58"/>
        <v>0</v>
      </c>
      <c r="J132" s="25">
        <f t="shared" si="58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119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232</v>
      </c>
      <c r="C135" s="25">
        <f>C136</f>
        <v>1441923</v>
      </c>
      <c r="D135" s="25">
        <f t="shared" ref="D135:J135" si="59">D136</f>
        <v>0</v>
      </c>
      <c r="E135" s="25">
        <f t="shared" si="59"/>
        <v>376000</v>
      </c>
      <c r="F135" s="25">
        <f t="shared" si="59"/>
        <v>451200</v>
      </c>
      <c r="G135" s="25">
        <f t="shared" si="59"/>
        <v>614723</v>
      </c>
      <c r="H135" s="25">
        <f t="shared" si="59"/>
        <v>0</v>
      </c>
      <c r="I135" s="25">
        <f t="shared" si="59"/>
        <v>0</v>
      </c>
      <c r="J135" s="25">
        <f t="shared" si="59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1441923</v>
      </c>
      <c r="D136" s="25">
        <v>0</v>
      </c>
      <c r="E136" s="25">
        <v>376000</v>
      </c>
      <c r="F136" s="25">
        <v>451200</v>
      </c>
      <c r="G136" s="25">
        <v>614723</v>
      </c>
      <c r="H136" s="25">
        <v>0</v>
      </c>
      <c r="I136" s="25">
        <v>0</v>
      </c>
      <c r="J136" s="25">
        <v>0</v>
      </c>
      <c r="K136" s="25"/>
    </row>
    <row r="137" spans="1:11">
      <c r="A137" s="1">
        <v>127</v>
      </c>
      <c r="B137" s="81" t="s">
        <v>210</v>
      </c>
      <c r="C137" s="82"/>
      <c r="D137" s="82"/>
      <c r="E137" s="82"/>
      <c r="F137" s="82"/>
      <c r="G137" s="82"/>
      <c r="H137" s="82"/>
      <c r="I137" s="82"/>
      <c r="J137" s="82"/>
      <c r="K137" s="82"/>
    </row>
    <row r="138" spans="1:11" ht="29.25" customHeight="1">
      <c r="A138" s="1">
        <v>128</v>
      </c>
      <c r="B138" s="22" t="s">
        <v>21</v>
      </c>
      <c r="C138" s="18">
        <f>C142</f>
        <v>1873300</v>
      </c>
      <c r="D138" s="18">
        <f t="shared" ref="D138:F138" si="60">D142</f>
        <v>1873300</v>
      </c>
      <c r="E138" s="18">
        <f t="shared" si="60"/>
        <v>0</v>
      </c>
      <c r="F138" s="18">
        <f t="shared" si="60"/>
        <v>0</v>
      </c>
      <c r="G138" s="18">
        <f t="shared" ref="G138:J138" si="61">G142</f>
        <v>0</v>
      </c>
      <c r="H138" s="18">
        <f t="shared" si="61"/>
        <v>0</v>
      </c>
      <c r="I138" s="18">
        <f t="shared" si="61"/>
        <v>0</v>
      </c>
      <c r="J138" s="18">
        <f t="shared" si="61"/>
        <v>0</v>
      </c>
      <c r="K138" s="18" t="s">
        <v>22</v>
      </c>
    </row>
    <row r="139" spans="1:11">
      <c r="A139" s="1">
        <v>129</v>
      </c>
      <c r="B139" s="23" t="s">
        <v>1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 t="s">
        <v>7</v>
      </c>
    </row>
    <row r="140" spans="1:11">
      <c r="A140" s="1">
        <v>130</v>
      </c>
      <c r="B140" s="23" t="s">
        <v>10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 t="s">
        <v>22</v>
      </c>
    </row>
    <row r="141" spans="1:11">
      <c r="A141" s="1">
        <v>131</v>
      </c>
      <c r="B141" s="23" t="s">
        <v>11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 t="s">
        <v>22</v>
      </c>
    </row>
    <row r="142" spans="1:11">
      <c r="A142" s="1">
        <v>132</v>
      </c>
      <c r="B142" s="8" t="s">
        <v>23</v>
      </c>
      <c r="C142" s="18">
        <f>C154+C160</f>
        <v>1873300</v>
      </c>
      <c r="D142" s="18">
        <f t="shared" ref="D142:F142" si="62">D154+D160</f>
        <v>1873300</v>
      </c>
      <c r="E142" s="18">
        <f t="shared" si="62"/>
        <v>0</v>
      </c>
      <c r="F142" s="18">
        <f t="shared" si="62"/>
        <v>0</v>
      </c>
      <c r="G142" s="18">
        <f t="shared" ref="G142:J142" si="63">G154+G160</f>
        <v>0</v>
      </c>
      <c r="H142" s="18">
        <f t="shared" si="63"/>
        <v>0</v>
      </c>
      <c r="I142" s="18">
        <f t="shared" si="63"/>
        <v>0</v>
      </c>
      <c r="J142" s="18">
        <f t="shared" si="63"/>
        <v>0</v>
      </c>
      <c r="K142" s="14" t="s">
        <v>7</v>
      </c>
    </row>
    <row r="143" spans="1:11">
      <c r="A143" s="1">
        <v>133</v>
      </c>
      <c r="B143" s="71" t="s">
        <v>24</v>
      </c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 ht="31.5" customHeight="1">
      <c r="A144" s="1">
        <v>134</v>
      </c>
      <c r="B144" s="8" t="s">
        <v>25</v>
      </c>
      <c r="C144" s="18">
        <f>C148</f>
        <v>1873300</v>
      </c>
      <c r="D144" s="18">
        <f t="shared" ref="D144:J144" si="64">D148</f>
        <v>1873300</v>
      </c>
      <c r="E144" s="18">
        <f t="shared" si="64"/>
        <v>0</v>
      </c>
      <c r="F144" s="18">
        <f t="shared" si="64"/>
        <v>0</v>
      </c>
      <c r="G144" s="18">
        <f t="shared" si="64"/>
        <v>0</v>
      </c>
      <c r="H144" s="18">
        <f t="shared" si="64"/>
        <v>0</v>
      </c>
      <c r="I144" s="18">
        <f t="shared" si="64"/>
        <v>0</v>
      </c>
      <c r="J144" s="18">
        <f t="shared" si="64"/>
        <v>0</v>
      </c>
      <c r="K144" s="14" t="s">
        <v>22</v>
      </c>
    </row>
    <row r="145" spans="1:11" ht="20.25" customHeight="1">
      <c r="A145" s="1">
        <v>135</v>
      </c>
      <c r="B145" s="8" t="s">
        <v>26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4" t="s">
        <v>7</v>
      </c>
    </row>
    <row r="146" spans="1:11">
      <c r="A146" s="1">
        <v>136</v>
      </c>
      <c r="B146" s="8" t="s">
        <v>10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4" t="s">
        <v>22</v>
      </c>
    </row>
    <row r="147" spans="1:11">
      <c r="A147" s="1">
        <v>137</v>
      </c>
      <c r="B147" s="8" t="s">
        <v>11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4" t="s">
        <v>22</v>
      </c>
    </row>
    <row r="148" spans="1:11" ht="19.5" customHeight="1">
      <c r="A148" s="1">
        <v>138</v>
      </c>
      <c r="B148" s="8" t="s">
        <v>27</v>
      </c>
      <c r="C148" s="18">
        <f>C154+C160</f>
        <v>1873300</v>
      </c>
      <c r="D148" s="18">
        <f t="shared" ref="D148:J148" si="65">D154+D160</f>
        <v>1873300</v>
      </c>
      <c r="E148" s="18">
        <f t="shared" si="65"/>
        <v>0</v>
      </c>
      <c r="F148" s="18">
        <f t="shared" si="65"/>
        <v>0</v>
      </c>
      <c r="G148" s="18">
        <f t="shared" si="65"/>
        <v>0</v>
      </c>
      <c r="H148" s="18">
        <f t="shared" si="65"/>
        <v>0</v>
      </c>
      <c r="I148" s="18">
        <f t="shared" si="65"/>
        <v>0</v>
      </c>
      <c r="J148" s="18">
        <f t="shared" si="65"/>
        <v>0</v>
      </c>
      <c r="K148" s="14" t="s">
        <v>7</v>
      </c>
    </row>
    <row r="149" spans="1:11" ht="19.5" customHeight="1">
      <c r="A149" s="1">
        <v>139</v>
      </c>
      <c r="B149" s="24" t="s">
        <v>116</v>
      </c>
      <c r="C149" s="18"/>
      <c r="D149" s="18"/>
      <c r="E149" s="18"/>
      <c r="F149" s="18"/>
      <c r="G149" s="18"/>
      <c r="H149" s="18"/>
      <c r="I149" s="18"/>
      <c r="J149" s="18"/>
      <c r="K149" s="14"/>
    </row>
    <row r="150" spans="1:11" ht="32.25" customHeight="1">
      <c r="A150" s="1">
        <v>140</v>
      </c>
      <c r="B150" s="8" t="s">
        <v>125</v>
      </c>
      <c r="C150" s="18">
        <f>C154</f>
        <v>740510</v>
      </c>
      <c r="D150" s="18">
        <f t="shared" ref="D150:J150" si="66">D154</f>
        <v>740510</v>
      </c>
      <c r="E150" s="18">
        <f t="shared" si="66"/>
        <v>0</v>
      </c>
      <c r="F150" s="18">
        <f t="shared" si="66"/>
        <v>0</v>
      </c>
      <c r="G150" s="18">
        <f t="shared" si="66"/>
        <v>0</v>
      </c>
      <c r="H150" s="18">
        <f t="shared" si="66"/>
        <v>0</v>
      </c>
      <c r="I150" s="18">
        <f t="shared" si="66"/>
        <v>0</v>
      </c>
      <c r="J150" s="18">
        <f t="shared" si="66"/>
        <v>0</v>
      </c>
      <c r="K150" s="14" t="s">
        <v>14</v>
      </c>
    </row>
    <row r="151" spans="1:11" ht="17.25" customHeight="1">
      <c r="A151" s="1">
        <v>141</v>
      </c>
      <c r="B151" s="8" t="s">
        <v>26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4" t="s">
        <v>14</v>
      </c>
    </row>
    <row r="152" spans="1:11">
      <c r="A152" s="1">
        <v>142</v>
      </c>
      <c r="B152" s="8" t="s">
        <v>10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4" t="s">
        <v>14</v>
      </c>
    </row>
    <row r="153" spans="1:11">
      <c r="A153" s="1">
        <v>143</v>
      </c>
      <c r="B153" s="8" t="s">
        <v>11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4" t="s">
        <v>14</v>
      </c>
    </row>
    <row r="154" spans="1:11" ht="21.75" customHeight="1">
      <c r="A154" s="1">
        <v>144</v>
      </c>
      <c r="B154" s="8" t="s">
        <v>27</v>
      </c>
      <c r="C154" s="18">
        <f>D154+E154+F154</f>
        <v>740510</v>
      </c>
      <c r="D154" s="18">
        <v>740510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21" customHeight="1">
      <c r="A155" s="1">
        <v>145</v>
      </c>
      <c r="B155" s="24" t="s">
        <v>117</v>
      </c>
      <c r="C155" s="18"/>
      <c r="D155" s="18"/>
      <c r="E155" s="18"/>
      <c r="F155" s="18"/>
      <c r="G155" s="18"/>
      <c r="H155" s="18"/>
      <c r="I155" s="18"/>
      <c r="J155" s="18"/>
      <c r="K155" s="14"/>
    </row>
    <row r="156" spans="1:11" ht="18" customHeight="1">
      <c r="A156" s="1">
        <v>146</v>
      </c>
      <c r="B156" s="8" t="s">
        <v>164</v>
      </c>
      <c r="C156" s="18">
        <f>C160</f>
        <v>1132790</v>
      </c>
      <c r="D156" s="18">
        <f t="shared" ref="D156:J156" si="67">D160</f>
        <v>1132790</v>
      </c>
      <c r="E156" s="18">
        <f t="shared" si="67"/>
        <v>0</v>
      </c>
      <c r="F156" s="18">
        <f t="shared" si="67"/>
        <v>0</v>
      </c>
      <c r="G156" s="18">
        <f t="shared" si="67"/>
        <v>0</v>
      </c>
      <c r="H156" s="18">
        <f t="shared" si="67"/>
        <v>0</v>
      </c>
      <c r="I156" s="18">
        <f t="shared" si="67"/>
        <v>0</v>
      </c>
      <c r="J156" s="18">
        <f t="shared" si="67"/>
        <v>0</v>
      </c>
      <c r="K156" s="14" t="s">
        <v>22</v>
      </c>
    </row>
    <row r="157" spans="1:11" ht="18" customHeight="1">
      <c r="A157" s="1">
        <v>147</v>
      </c>
      <c r="B157" s="8" t="s">
        <v>26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7</v>
      </c>
    </row>
    <row r="158" spans="1:11">
      <c r="A158" s="1">
        <v>148</v>
      </c>
      <c r="B158" s="8" t="s">
        <v>10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4" t="s">
        <v>22</v>
      </c>
    </row>
    <row r="159" spans="1:11">
      <c r="A159" s="1">
        <v>149</v>
      </c>
      <c r="B159" s="8" t="s">
        <v>11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4" t="s">
        <v>22</v>
      </c>
    </row>
    <row r="160" spans="1:11" ht="21.75" customHeight="1">
      <c r="A160" s="1">
        <v>150</v>
      </c>
      <c r="B160" s="8" t="s">
        <v>27</v>
      </c>
      <c r="C160" s="18">
        <f>D160+E160+F160</f>
        <v>1132790</v>
      </c>
      <c r="D160" s="18">
        <v>1132790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28.5" customHeight="1">
      <c r="A161" s="1">
        <v>151</v>
      </c>
      <c r="B161" s="71" t="s">
        <v>263</v>
      </c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1" ht="30">
      <c r="A162" s="1">
        <v>152</v>
      </c>
      <c r="B162" s="8" t="s">
        <v>28</v>
      </c>
      <c r="C162" s="18">
        <f>C165+C164</f>
        <v>137066731.63</v>
      </c>
      <c r="D162" s="18">
        <f t="shared" ref="D162:J162" si="68">D165+D164</f>
        <v>23775921.899999999</v>
      </c>
      <c r="E162" s="18">
        <f t="shared" si="68"/>
        <v>21311436.699999999</v>
      </c>
      <c r="F162" s="18">
        <f t="shared" si="68"/>
        <v>30460939.030000001</v>
      </c>
      <c r="G162" s="18">
        <f t="shared" si="68"/>
        <v>16816934</v>
      </c>
      <c r="H162" s="18">
        <f t="shared" si="68"/>
        <v>14900500</v>
      </c>
      <c r="I162" s="18">
        <f t="shared" si="68"/>
        <v>14900500</v>
      </c>
      <c r="J162" s="18">
        <f t="shared" si="68"/>
        <v>14900500</v>
      </c>
      <c r="K162" s="14">
        <v>5.6</v>
      </c>
    </row>
    <row r="163" spans="1:11">
      <c r="A163" s="1">
        <v>153</v>
      </c>
      <c r="B163" s="8" t="s">
        <v>26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>
      <c r="A164" s="1">
        <v>154</v>
      </c>
      <c r="B164" s="8" t="s">
        <v>10</v>
      </c>
      <c r="C164" s="18">
        <f>C169</f>
        <v>17590394.259999998</v>
      </c>
      <c r="D164" s="18">
        <f t="shared" ref="D164:J164" si="69">D169</f>
        <v>3795197.13</v>
      </c>
      <c r="E164" s="18">
        <f t="shared" si="69"/>
        <v>3795197.13</v>
      </c>
      <c r="F164" s="18">
        <f t="shared" si="69"/>
        <v>10000000</v>
      </c>
      <c r="G164" s="18">
        <f t="shared" si="69"/>
        <v>0</v>
      </c>
      <c r="H164" s="18">
        <f t="shared" si="69"/>
        <v>0</v>
      </c>
      <c r="I164" s="18">
        <f t="shared" si="69"/>
        <v>0</v>
      </c>
      <c r="J164" s="18">
        <f t="shared" si="69"/>
        <v>0</v>
      </c>
      <c r="K164" s="14">
        <v>5.6</v>
      </c>
    </row>
    <row r="165" spans="1:11">
      <c r="A165" s="1">
        <v>155</v>
      </c>
      <c r="B165" s="8" t="s">
        <v>11</v>
      </c>
      <c r="C165" s="18">
        <f>C170</f>
        <v>119476337.36999999</v>
      </c>
      <c r="D165" s="18">
        <f t="shared" ref="D165:J165" si="70">D170</f>
        <v>19980724.77</v>
      </c>
      <c r="E165" s="18">
        <f t="shared" si="70"/>
        <v>17516239.57</v>
      </c>
      <c r="F165" s="18">
        <f t="shared" si="70"/>
        <v>20460939.030000001</v>
      </c>
      <c r="G165" s="18">
        <f t="shared" si="70"/>
        <v>16816934</v>
      </c>
      <c r="H165" s="18">
        <f t="shared" si="70"/>
        <v>14900500</v>
      </c>
      <c r="I165" s="18">
        <f t="shared" si="70"/>
        <v>14900500</v>
      </c>
      <c r="J165" s="18">
        <f t="shared" si="70"/>
        <v>14900500</v>
      </c>
      <c r="K165" s="14">
        <v>5.6</v>
      </c>
    </row>
    <row r="166" spans="1:11">
      <c r="A166" s="1">
        <v>156</v>
      </c>
      <c r="B166" s="71" t="s">
        <v>12</v>
      </c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1:11" ht="30" customHeight="1">
      <c r="A167" s="1">
        <v>157</v>
      </c>
      <c r="B167" s="8" t="s">
        <v>25</v>
      </c>
      <c r="C167" s="18">
        <f>C169+C170</f>
        <v>137066731.63</v>
      </c>
      <c r="D167" s="18">
        <f t="shared" ref="D167:J167" si="71">D169+D170</f>
        <v>23775921.899999999</v>
      </c>
      <c r="E167" s="18">
        <f t="shared" si="71"/>
        <v>21311436.699999999</v>
      </c>
      <c r="F167" s="18">
        <f t="shared" si="71"/>
        <v>30460939.030000001</v>
      </c>
      <c r="G167" s="18">
        <f t="shared" si="71"/>
        <v>16816934</v>
      </c>
      <c r="H167" s="18">
        <f t="shared" si="71"/>
        <v>14900500</v>
      </c>
      <c r="I167" s="18">
        <f t="shared" si="71"/>
        <v>14900500</v>
      </c>
      <c r="J167" s="18">
        <f t="shared" si="71"/>
        <v>14900500</v>
      </c>
      <c r="K167" s="14">
        <v>5.6</v>
      </c>
    </row>
    <row r="168" spans="1:11" ht="18.75" customHeight="1">
      <c r="A168" s="1">
        <v>158</v>
      </c>
      <c r="B168" s="8" t="s">
        <v>26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4" t="s">
        <v>7</v>
      </c>
    </row>
    <row r="169" spans="1:11">
      <c r="A169" s="1">
        <v>159</v>
      </c>
      <c r="B169" s="8" t="s">
        <v>10</v>
      </c>
      <c r="C169" s="18">
        <f>C175+C180+C185+C190+C195+C200+C213+C219+C222</f>
        <v>17590394.259999998</v>
      </c>
      <c r="D169" s="18">
        <f t="shared" ref="D169:J169" si="72">D175+D180+D185+D190+D195+D200+D213+D219</f>
        <v>3795197.13</v>
      </c>
      <c r="E169" s="18">
        <f t="shared" si="72"/>
        <v>3795197.13</v>
      </c>
      <c r="F169" s="18">
        <f>F175+F180+F185+F190+F195+F200+F213+F219+F222</f>
        <v>10000000</v>
      </c>
      <c r="G169" s="18">
        <f t="shared" si="72"/>
        <v>0</v>
      </c>
      <c r="H169" s="18">
        <f t="shared" si="72"/>
        <v>0</v>
      </c>
      <c r="I169" s="18">
        <f t="shared" si="72"/>
        <v>0</v>
      </c>
      <c r="J169" s="18">
        <f t="shared" si="72"/>
        <v>0</v>
      </c>
      <c r="K169" s="14">
        <v>5.6</v>
      </c>
    </row>
    <row r="170" spans="1:11">
      <c r="A170" s="1">
        <v>160</v>
      </c>
      <c r="B170" s="8" t="s">
        <v>11</v>
      </c>
      <c r="C170" s="18">
        <f>C176+C181+C186+C191+C196+C201+C204+C207+C210+C216+C223</f>
        <v>119476337.36999999</v>
      </c>
      <c r="D170" s="18">
        <f t="shared" ref="D170:J170" si="73">D176+D181+D186+D191+D196+D201+D204+D207+D210+D216+D223</f>
        <v>19980724.77</v>
      </c>
      <c r="E170" s="18">
        <f t="shared" si="73"/>
        <v>17516239.57</v>
      </c>
      <c r="F170" s="18">
        <f t="shared" si="73"/>
        <v>20460939.030000001</v>
      </c>
      <c r="G170" s="18">
        <f t="shared" si="73"/>
        <v>16816934</v>
      </c>
      <c r="H170" s="18">
        <f t="shared" si="73"/>
        <v>14900500</v>
      </c>
      <c r="I170" s="18">
        <f t="shared" si="73"/>
        <v>14900500</v>
      </c>
      <c r="J170" s="18">
        <f t="shared" si="73"/>
        <v>14900500</v>
      </c>
      <c r="K170" s="14">
        <v>5.6</v>
      </c>
    </row>
    <row r="171" spans="1:11">
      <c r="A171" s="1">
        <v>161</v>
      </c>
      <c r="B171" s="24" t="s">
        <v>116</v>
      </c>
      <c r="C171" s="18"/>
      <c r="D171" s="18"/>
      <c r="E171" s="18"/>
      <c r="F171" s="18"/>
      <c r="G171" s="18"/>
      <c r="H171" s="18"/>
      <c r="I171" s="18"/>
      <c r="J171" s="18"/>
      <c r="K171" s="14"/>
    </row>
    <row r="172" spans="1:11" ht="29.25" customHeight="1">
      <c r="A172" s="1">
        <v>162</v>
      </c>
      <c r="B172" s="8" t="s">
        <v>126</v>
      </c>
      <c r="C172" s="18">
        <f>C176</f>
        <v>105325605.03</v>
      </c>
      <c r="D172" s="18">
        <f t="shared" ref="D172:J172" si="74">D176</f>
        <v>13063904</v>
      </c>
      <c r="E172" s="18">
        <f t="shared" si="74"/>
        <v>15609328</v>
      </c>
      <c r="F172" s="18">
        <f t="shared" si="74"/>
        <v>19183939.030000001</v>
      </c>
      <c r="G172" s="18">
        <f t="shared" si="74"/>
        <v>16066934</v>
      </c>
      <c r="H172" s="18">
        <f t="shared" si="74"/>
        <v>13800500</v>
      </c>
      <c r="I172" s="18">
        <f t="shared" si="74"/>
        <v>13800500</v>
      </c>
      <c r="J172" s="18">
        <f t="shared" si="74"/>
        <v>13800500</v>
      </c>
      <c r="K172" s="14" t="s">
        <v>14</v>
      </c>
    </row>
    <row r="173" spans="1:11">
      <c r="A173" s="1">
        <v>163</v>
      </c>
      <c r="B173" s="8" t="s">
        <v>29</v>
      </c>
      <c r="C173" s="18"/>
      <c r="D173" s="18"/>
      <c r="E173" s="18"/>
      <c r="F173" s="18"/>
      <c r="G173" s="18"/>
      <c r="H173" s="18"/>
      <c r="I173" s="18"/>
      <c r="J173" s="18"/>
      <c r="K173" s="14"/>
    </row>
    <row r="174" spans="1:11" ht="13.5" customHeight="1">
      <c r="A174" s="1">
        <v>164</v>
      </c>
      <c r="B174" s="8" t="s">
        <v>26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4" t="s">
        <v>14</v>
      </c>
    </row>
    <row r="175" spans="1:11">
      <c r="A175" s="1">
        <v>165</v>
      </c>
      <c r="B175" s="8" t="s">
        <v>10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4" t="s">
        <v>14</v>
      </c>
    </row>
    <row r="176" spans="1:11">
      <c r="A176" s="1">
        <v>166</v>
      </c>
      <c r="B176" s="8" t="s">
        <v>11</v>
      </c>
      <c r="C176" s="18">
        <f>SUM(D176:J176)</f>
        <v>105325605.03</v>
      </c>
      <c r="D176" s="18">
        <v>13063904</v>
      </c>
      <c r="E176" s="18">
        <v>15609328</v>
      </c>
      <c r="F176" s="18">
        <v>19183939.030000001</v>
      </c>
      <c r="G176" s="18">
        <v>16066934</v>
      </c>
      <c r="H176" s="18">
        <v>13800500</v>
      </c>
      <c r="I176" s="18">
        <v>13800500</v>
      </c>
      <c r="J176" s="18">
        <v>13800500</v>
      </c>
      <c r="K176" s="14" t="s">
        <v>14</v>
      </c>
    </row>
    <row r="177" spans="1:11">
      <c r="A177" s="1">
        <v>167</v>
      </c>
      <c r="B177" s="24" t="s">
        <v>117</v>
      </c>
      <c r="C177" s="18"/>
      <c r="D177" s="18"/>
      <c r="E177" s="18"/>
      <c r="F177" s="18"/>
      <c r="G177" s="18"/>
      <c r="H177" s="18"/>
      <c r="I177" s="18"/>
      <c r="J177" s="18"/>
      <c r="K177" s="14"/>
    </row>
    <row r="178" spans="1:11" ht="30.75" customHeight="1">
      <c r="A178" s="1">
        <v>168</v>
      </c>
      <c r="B178" s="8" t="s">
        <v>127</v>
      </c>
      <c r="C178" s="18">
        <f>C181</f>
        <v>4884010</v>
      </c>
      <c r="D178" s="18">
        <f t="shared" ref="D178:J178" si="75">D181</f>
        <v>622010</v>
      </c>
      <c r="E178" s="18">
        <v>812000</v>
      </c>
      <c r="F178" s="18">
        <f t="shared" si="75"/>
        <v>750000</v>
      </c>
      <c r="G178" s="18">
        <f t="shared" si="75"/>
        <v>750000</v>
      </c>
      <c r="H178" s="18">
        <f t="shared" si="75"/>
        <v>650000</v>
      </c>
      <c r="I178" s="18">
        <f t="shared" si="75"/>
        <v>650000</v>
      </c>
      <c r="J178" s="18">
        <f t="shared" si="75"/>
        <v>650000</v>
      </c>
      <c r="K178" s="14" t="s">
        <v>14</v>
      </c>
    </row>
    <row r="179" spans="1:11" ht="18.75" customHeight="1">
      <c r="A179" s="1">
        <v>169</v>
      </c>
      <c r="B179" s="8" t="s">
        <v>26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4" t="s">
        <v>14</v>
      </c>
    </row>
    <row r="180" spans="1:11">
      <c r="A180" s="1">
        <v>170</v>
      </c>
      <c r="B180" s="8" t="s">
        <v>10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4" t="s">
        <v>14</v>
      </c>
    </row>
    <row r="181" spans="1:11">
      <c r="A181" s="1">
        <v>171</v>
      </c>
      <c r="B181" s="8" t="s">
        <v>11</v>
      </c>
      <c r="C181" s="18">
        <f>SUM(D181:J181)</f>
        <v>4884010</v>
      </c>
      <c r="D181" s="18">
        <v>622010</v>
      </c>
      <c r="E181" s="18">
        <v>812000</v>
      </c>
      <c r="F181" s="18">
        <v>750000</v>
      </c>
      <c r="G181" s="18">
        <v>750000</v>
      </c>
      <c r="H181" s="18">
        <v>650000</v>
      </c>
      <c r="I181" s="18">
        <v>650000</v>
      </c>
      <c r="J181" s="18">
        <v>650000</v>
      </c>
      <c r="K181" s="14" t="s">
        <v>14</v>
      </c>
    </row>
    <row r="182" spans="1:11">
      <c r="A182" s="1">
        <v>172</v>
      </c>
      <c r="B182" s="24" t="s">
        <v>119</v>
      </c>
      <c r="C182" s="18"/>
      <c r="D182" s="18"/>
      <c r="E182" s="18"/>
      <c r="F182" s="18"/>
      <c r="G182" s="18"/>
      <c r="H182" s="18"/>
      <c r="I182" s="18"/>
      <c r="J182" s="18"/>
      <c r="K182" s="14"/>
    </row>
    <row r="183" spans="1:11" ht="18" customHeight="1">
      <c r="A183" s="1">
        <v>173</v>
      </c>
      <c r="B183" s="8" t="s">
        <v>128</v>
      </c>
      <c r="C183" s="18">
        <f>C186</f>
        <v>1950001</v>
      </c>
      <c r="D183" s="18">
        <f t="shared" ref="D183:J183" si="76">D186</f>
        <v>0</v>
      </c>
      <c r="E183" s="18">
        <f t="shared" si="76"/>
        <v>600001</v>
      </c>
      <c r="F183" s="18">
        <f t="shared" si="76"/>
        <v>0</v>
      </c>
      <c r="G183" s="18">
        <f t="shared" si="76"/>
        <v>0</v>
      </c>
      <c r="H183" s="18">
        <f t="shared" si="76"/>
        <v>450000</v>
      </c>
      <c r="I183" s="18">
        <f t="shared" si="76"/>
        <v>450000</v>
      </c>
      <c r="J183" s="18">
        <f t="shared" si="76"/>
        <v>450000</v>
      </c>
      <c r="K183" s="14"/>
    </row>
    <row r="184" spans="1:11" ht="18.75" customHeight="1">
      <c r="A184" s="1">
        <v>174</v>
      </c>
      <c r="B184" s="8" t="s">
        <v>26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4"/>
    </row>
    <row r="185" spans="1:11">
      <c r="A185" s="1">
        <v>175</v>
      </c>
      <c r="B185" s="8" t="s">
        <v>10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4"/>
    </row>
    <row r="186" spans="1:11">
      <c r="A186" s="1">
        <v>176</v>
      </c>
      <c r="B186" s="8" t="s">
        <v>11</v>
      </c>
      <c r="C186" s="18">
        <f>SUM(D186:J186)</f>
        <v>1950001</v>
      </c>
      <c r="D186" s="18">
        <v>0</v>
      </c>
      <c r="E186" s="18">
        <v>600001</v>
      </c>
      <c r="F186" s="18">
        <v>0</v>
      </c>
      <c r="G186" s="18">
        <v>0</v>
      </c>
      <c r="H186" s="18">
        <v>450000</v>
      </c>
      <c r="I186" s="18">
        <v>450000</v>
      </c>
      <c r="J186" s="18">
        <v>450000</v>
      </c>
      <c r="K186" s="14"/>
    </row>
    <row r="187" spans="1:11">
      <c r="A187" s="1">
        <v>177</v>
      </c>
      <c r="B187" s="24" t="s">
        <v>121</v>
      </c>
      <c r="C187" s="18"/>
      <c r="D187" s="18"/>
      <c r="E187" s="18"/>
      <c r="F187" s="18"/>
      <c r="G187" s="18"/>
      <c r="H187" s="18"/>
      <c r="I187" s="18"/>
      <c r="J187" s="18"/>
      <c r="K187" s="14"/>
    </row>
    <row r="188" spans="1:11" ht="47.25" customHeight="1">
      <c r="A188" s="1">
        <v>178</v>
      </c>
      <c r="B188" s="8" t="s">
        <v>129</v>
      </c>
      <c r="C188" s="18">
        <f>C191</f>
        <v>630706</v>
      </c>
      <c r="D188" s="18">
        <f t="shared" ref="D188:J188" si="77">D191</f>
        <v>630706</v>
      </c>
      <c r="E188" s="18">
        <f t="shared" si="77"/>
        <v>0</v>
      </c>
      <c r="F188" s="18">
        <f t="shared" si="77"/>
        <v>0</v>
      </c>
      <c r="G188" s="18">
        <f t="shared" si="77"/>
        <v>0</v>
      </c>
      <c r="H188" s="18">
        <f t="shared" si="77"/>
        <v>0</v>
      </c>
      <c r="I188" s="18">
        <f t="shared" si="77"/>
        <v>0</v>
      </c>
      <c r="J188" s="18">
        <f t="shared" si="77"/>
        <v>0</v>
      </c>
      <c r="K188" s="14"/>
    </row>
    <row r="189" spans="1:11" ht="21" customHeight="1">
      <c r="A189" s="1">
        <v>179</v>
      </c>
      <c r="B189" s="8" t="s">
        <v>26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8" t="s">
        <v>10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4"/>
    </row>
    <row r="191" spans="1:11">
      <c r="A191" s="1">
        <v>181</v>
      </c>
      <c r="B191" s="8" t="s">
        <v>11</v>
      </c>
      <c r="C191" s="18">
        <f>D191</f>
        <v>630706</v>
      </c>
      <c r="D191" s="18">
        <v>630706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4"/>
    </row>
    <row r="192" spans="1:11">
      <c r="A192" s="1">
        <v>182</v>
      </c>
      <c r="B192" s="24" t="s">
        <v>123</v>
      </c>
      <c r="C192" s="18"/>
      <c r="D192" s="18"/>
      <c r="E192" s="18"/>
      <c r="F192" s="18"/>
      <c r="G192" s="18"/>
      <c r="H192" s="18"/>
      <c r="I192" s="18"/>
      <c r="J192" s="18"/>
      <c r="K192" s="14"/>
    </row>
    <row r="193" spans="1:11" ht="63" customHeight="1">
      <c r="A193" s="1">
        <v>183</v>
      </c>
      <c r="B193" s="8" t="s">
        <v>224</v>
      </c>
      <c r="C193" s="18">
        <f>C196</f>
        <v>3795197.13</v>
      </c>
      <c r="D193" s="18">
        <f>D196</f>
        <v>3795197.13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9.5" customHeight="1">
      <c r="A194" s="1">
        <v>184</v>
      </c>
      <c r="B194" s="8" t="s">
        <v>26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8" t="s">
        <v>10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4"/>
    </row>
    <row r="196" spans="1:11">
      <c r="A196" s="1">
        <v>186</v>
      </c>
      <c r="B196" s="8" t="s">
        <v>11</v>
      </c>
      <c r="C196" s="18">
        <f>D196</f>
        <v>3795197.13</v>
      </c>
      <c r="D196" s="18"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>
      <c r="A197" s="1">
        <v>187</v>
      </c>
      <c r="B197" s="24" t="s">
        <v>124</v>
      </c>
      <c r="C197" s="18"/>
      <c r="D197" s="18"/>
      <c r="E197" s="18"/>
      <c r="F197" s="18"/>
      <c r="G197" s="18"/>
      <c r="H197" s="18"/>
      <c r="I197" s="18"/>
      <c r="J197" s="18"/>
      <c r="K197" s="14"/>
    </row>
    <row r="198" spans="1:11" ht="75" customHeight="1">
      <c r="A198" s="1">
        <v>188</v>
      </c>
      <c r="B198" s="8" t="s">
        <v>165</v>
      </c>
      <c r="C198" s="18">
        <f>C201</f>
        <v>65967.64</v>
      </c>
      <c r="D198" s="18">
        <f t="shared" ref="D198:J198" si="78">D201</f>
        <v>65967.64</v>
      </c>
      <c r="E198" s="18">
        <f t="shared" si="78"/>
        <v>0</v>
      </c>
      <c r="F198" s="18">
        <f t="shared" si="78"/>
        <v>0</v>
      </c>
      <c r="G198" s="18">
        <f t="shared" si="78"/>
        <v>0</v>
      </c>
      <c r="H198" s="18">
        <f t="shared" si="78"/>
        <v>0</v>
      </c>
      <c r="I198" s="18">
        <f t="shared" si="78"/>
        <v>0</v>
      </c>
      <c r="J198" s="18">
        <f t="shared" si="78"/>
        <v>0</v>
      </c>
      <c r="K198" s="14"/>
    </row>
    <row r="199" spans="1:11" ht="15.75" customHeight="1">
      <c r="A199" s="1">
        <v>189</v>
      </c>
      <c r="B199" s="8" t="s">
        <v>26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8" t="s">
        <v>10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4"/>
    </row>
    <row r="201" spans="1:11">
      <c r="A201" s="1">
        <v>191</v>
      </c>
      <c r="B201" s="8" t="s">
        <v>11</v>
      </c>
      <c r="C201" s="18">
        <f>D201</f>
        <v>65967.64</v>
      </c>
      <c r="D201" s="18">
        <v>65967.64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4"/>
    </row>
    <row r="202" spans="1:11">
      <c r="A202" s="1">
        <v>192</v>
      </c>
      <c r="B202" s="24" t="s">
        <v>141</v>
      </c>
      <c r="C202" s="18"/>
      <c r="D202" s="18"/>
      <c r="E202" s="18"/>
      <c r="F202" s="18"/>
      <c r="G202" s="18"/>
      <c r="H202" s="18"/>
      <c r="I202" s="18"/>
      <c r="J202" s="18"/>
      <c r="K202" s="14"/>
    </row>
    <row r="203" spans="1:11" ht="21" customHeight="1">
      <c r="A203" s="1">
        <v>193</v>
      </c>
      <c r="B203" s="8" t="s">
        <v>203</v>
      </c>
      <c r="C203" s="18">
        <f>C204</f>
        <v>9400</v>
      </c>
      <c r="D203" s="18">
        <f t="shared" ref="D203:J203" si="79">D204</f>
        <v>9400</v>
      </c>
      <c r="E203" s="18">
        <f t="shared" si="79"/>
        <v>0</v>
      </c>
      <c r="F203" s="18">
        <f t="shared" si="79"/>
        <v>0</v>
      </c>
      <c r="G203" s="18">
        <f t="shared" si="79"/>
        <v>0</v>
      </c>
      <c r="H203" s="18">
        <f t="shared" si="79"/>
        <v>0</v>
      </c>
      <c r="I203" s="18">
        <f t="shared" si="79"/>
        <v>0</v>
      </c>
      <c r="J203" s="18">
        <f t="shared" si="79"/>
        <v>0</v>
      </c>
      <c r="K203" s="14"/>
    </row>
    <row r="204" spans="1:11">
      <c r="A204" s="1">
        <v>194</v>
      </c>
      <c r="B204" s="8" t="s">
        <v>3</v>
      </c>
      <c r="C204" s="18">
        <f>D204</f>
        <v>9400</v>
      </c>
      <c r="D204" s="18">
        <v>9400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142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45">
      <c r="A206" s="1">
        <v>196</v>
      </c>
      <c r="B206" s="8" t="s">
        <v>204</v>
      </c>
      <c r="C206" s="18">
        <f>C207</f>
        <v>18500</v>
      </c>
      <c r="D206" s="18">
        <f t="shared" ref="D206:J206" si="80">D207</f>
        <v>18500</v>
      </c>
      <c r="E206" s="18">
        <f t="shared" si="80"/>
        <v>0</v>
      </c>
      <c r="F206" s="18">
        <f t="shared" si="80"/>
        <v>0</v>
      </c>
      <c r="G206" s="18">
        <f t="shared" si="80"/>
        <v>0</v>
      </c>
      <c r="H206" s="18">
        <f t="shared" si="80"/>
        <v>0</v>
      </c>
      <c r="I206" s="18">
        <f t="shared" si="80"/>
        <v>0</v>
      </c>
      <c r="J206" s="18">
        <f t="shared" si="80"/>
        <v>0</v>
      </c>
      <c r="K206" s="14"/>
    </row>
    <row r="207" spans="1:11">
      <c r="A207" s="1">
        <v>197</v>
      </c>
      <c r="B207" s="8" t="s">
        <v>3</v>
      </c>
      <c r="C207" s="18">
        <f>D207</f>
        <v>18500</v>
      </c>
      <c r="D207" s="18">
        <v>18500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143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75">
      <c r="A209" s="1">
        <v>199</v>
      </c>
      <c r="B209" s="15" t="s">
        <v>205</v>
      </c>
      <c r="C209" s="18">
        <f>C210</f>
        <v>1775040</v>
      </c>
      <c r="D209" s="18">
        <f t="shared" ref="D209:J209" si="81">D210</f>
        <v>1775040</v>
      </c>
      <c r="E209" s="18">
        <f t="shared" si="81"/>
        <v>0</v>
      </c>
      <c r="F209" s="18">
        <f t="shared" si="81"/>
        <v>0</v>
      </c>
      <c r="G209" s="18">
        <f t="shared" si="81"/>
        <v>0</v>
      </c>
      <c r="H209" s="18">
        <f t="shared" si="81"/>
        <v>0</v>
      </c>
      <c r="I209" s="18">
        <f t="shared" si="81"/>
        <v>0</v>
      </c>
      <c r="J209" s="18">
        <f t="shared" si="81"/>
        <v>0</v>
      </c>
      <c r="K209" s="14"/>
    </row>
    <row r="210" spans="1:11">
      <c r="A210" s="1">
        <v>200</v>
      </c>
      <c r="B210" s="8" t="s">
        <v>3</v>
      </c>
      <c r="C210" s="18">
        <f>D210</f>
        <v>1775040</v>
      </c>
      <c r="D210" s="18">
        <v>1775040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148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63" customHeight="1">
      <c r="A212" s="1">
        <v>202</v>
      </c>
      <c r="B212" s="8" t="s">
        <v>225</v>
      </c>
      <c r="C212" s="18">
        <f>C213</f>
        <v>3795197.13</v>
      </c>
      <c r="D212" s="18">
        <f t="shared" ref="D212:J212" si="82">D213</f>
        <v>3795197.13</v>
      </c>
      <c r="E212" s="18">
        <f t="shared" si="82"/>
        <v>0</v>
      </c>
      <c r="F212" s="18">
        <f t="shared" si="82"/>
        <v>0</v>
      </c>
      <c r="G212" s="18">
        <f t="shared" si="82"/>
        <v>0</v>
      </c>
      <c r="H212" s="18">
        <f t="shared" si="82"/>
        <v>0</v>
      </c>
      <c r="I212" s="18">
        <f t="shared" si="82"/>
        <v>0</v>
      </c>
      <c r="J212" s="18">
        <f t="shared" si="82"/>
        <v>0</v>
      </c>
      <c r="K212" s="14"/>
    </row>
    <row r="213" spans="1:11">
      <c r="A213" s="1">
        <v>203</v>
      </c>
      <c r="B213" s="8" t="s">
        <v>2</v>
      </c>
      <c r="C213" s="18">
        <f>D213+E213+F213+G213+H213+I213+J213</f>
        <v>3795197.13</v>
      </c>
      <c r="D213" s="18">
        <v>3795197.13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149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75">
      <c r="A215" s="1">
        <v>205</v>
      </c>
      <c r="B215" s="8" t="s">
        <v>243</v>
      </c>
      <c r="C215" s="18">
        <f>C216</f>
        <v>494910.57</v>
      </c>
      <c r="D215" s="18">
        <f t="shared" ref="D215:J215" si="83">D216</f>
        <v>0</v>
      </c>
      <c r="E215" s="18">
        <f t="shared" si="83"/>
        <v>494910.57</v>
      </c>
      <c r="F215" s="18">
        <f t="shared" si="83"/>
        <v>0</v>
      </c>
      <c r="G215" s="18">
        <f t="shared" si="83"/>
        <v>0</v>
      </c>
      <c r="H215" s="18">
        <f t="shared" si="83"/>
        <v>0</v>
      </c>
      <c r="I215" s="18">
        <f t="shared" si="83"/>
        <v>0</v>
      </c>
      <c r="J215" s="18">
        <f t="shared" si="83"/>
        <v>0</v>
      </c>
      <c r="K215" s="14"/>
    </row>
    <row r="216" spans="1:11">
      <c r="A216" s="1">
        <v>206</v>
      </c>
      <c r="B216" s="8" t="s">
        <v>3</v>
      </c>
      <c r="C216" s="18">
        <f>E216</f>
        <v>494910.57</v>
      </c>
      <c r="D216" s="18">
        <v>0</v>
      </c>
      <c r="E216" s="18">
        <v>494910.57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150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244</v>
      </c>
      <c r="C218" s="18">
        <f>C219</f>
        <v>3795197.13</v>
      </c>
      <c r="D218" s="18">
        <f t="shared" ref="D218:J218" si="84">D219</f>
        <v>0</v>
      </c>
      <c r="E218" s="18">
        <f t="shared" si="84"/>
        <v>3795197.13</v>
      </c>
      <c r="F218" s="18">
        <f t="shared" si="84"/>
        <v>0</v>
      </c>
      <c r="G218" s="18">
        <f t="shared" si="84"/>
        <v>0</v>
      </c>
      <c r="H218" s="18">
        <f t="shared" si="84"/>
        <v>0</v>
      </c>
      <c r="I218" s="18">
        <f t="shared" si="84"/>
        <v>0</v>
      </c>
      <c r="J218" s="18">
        <f t="shared" si="84"/>
        <v>0</v>
      </c>
      <c r="K218" s="14"/>
    </row>
    <row r="219" spans="1:11">
      <c r="A219" s="1">
        <v>209</v>
      </c>
      <c r="B219" s="8" t="s">
        <v>2</v>
      </c>
      <c r="C219" s="18">
        <f>E219</f>
        <v>3795197.13</v>
      </c>
      <c r="D219" s="18">
        <v>0</v>
      </c>
      <c r="E219" s="18">
        <v>3795197.13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/>
      <c r="B220" s="24" t="s">
        <v>151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60">
      <c r="A221" s="1"/>
      <c r="B221" s="8" t="s">
        <v>266</v>
      </c>
      <c r="C221" s="18">
        <f>C222+C223</f>
        <v>10527000</v>
      </c>
      <c r="D221" s="18">
        <f t="shared" ref="D221:J221" si="85">D222+D223</f>
        <v>0</v>
      </c>
      <c r="E221" s="18">
        <f t="shared" si="85"/>
        <v>0</v>
      </c>
      <c r="F221" s="18">
        <f t="shared" si="85"/>
        <v>10527000</v>
      </c>
      <c r="G221" s="18">
        <f t="shared" si="85"/>
        <v>0</v>
      </c>
      <c r="H221" s="18">
        <f t="shared" si="85"/>
        <v>0</v>
      </c>
      <c r="I221" s="18">
        <f t="shared" si="85"/>
        <v>0</v>
      </c>
      <c r="J221" s="18">
        <f t="shared" si="85"/>
        <v>0</v>
      </c>
      <c r="K221" s="14"/>
    </row>
    <row r="222" spans="1:11">
      <c r="A222" s="1"/>
      <c r="B222" s="8" t="s">
        <v>2</v>
      </c>
      <c r="C222" s="18">
        <f>D222+E222+F222+G222+H222+I222+J222</f>
        <v>10000000</v>
      </c>
      <c r="D222" s="18">
        <v>0</v>
      </c>
      <c r="E222" s="18">
        <v>0</v>
      </c>
      <c r="F222" s="18">
        <v>10000000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/>
      <c r="B223" s="8" t="s">
        <v>3</v>
      </c>
      <c r="C223" s="18">
        <f>D223+E223+F223+G223+H223+I223+J223</f>
        <v>527000</v>
      </c>
      <c r="D223" s="18">
        <v>0</v>
      </c>
      <c r="E223" s="18">
        <v>0</v>
      </c>
      <c r="F223" s="18">
        <v>527000</v>
      </c>
      <c r="G223" s="18">
        <v>0</v>
      </c>
      <c r="H223" s="18">
        <v>0</v>
      </c>
      <c r="I223" s="18">
        <v>0</v>
      </c>
      <c r="J223" s="18">
        <v>0</v>
      </c>
      <c r="K223" s="14"/>
    </row>
    <row r="224" spans="1:11" ht="15.75">
      <c r="A224" s="1">
        <v>210</v>
      </c>
      <c r="B224" s="83" t="s">
        <v>187</v>
      </c>
      <c r="C224" s="84"/>
      <c r="D224" s="84"/>
      <c r="E224" s="84"/>
      <c r="F224" s="84"/>
      <c r="G224" s="84"/>
      <c r="H224" s="84"/>
      <c r="I224" s="84"/>
      <c r="J224" s="84"/>
      <c r="K224" s="84"/>
    </row>
    <row r="225" spans="1:11" ht="31.5" customHeight="1">
      <c r="A225" s="1">
        <v>211</v>
      </c>
      <c r="B225" s="24" t="s">
        <v>180</v>
      </c>
      <c r="C225" s="18">
        <f>C228</f>
        <v>54483014.469999999</v>
      </c>
      <c r="D225" s="18">
        <f t="shared" ref="D225:J225" si="86">D228</f>
        <v>10584300</v>
      </c>
      <c r="E225" s="18">
        <f t="shared" si="86"/>
        <v>10232045.710000001</v>
      </c>
      <c r="F225" s="18">
        <f t="shared" si="86"/>
        <v>8085694.7599999998</v>
      </c>
      <c r="G225" s="18">
        <f t="shared" si="86"/>
        <v>7835974</v>
      </c>
      <c r="H225" s="18">
        <f t="shared" si="86"/>
        <v>5915000</v>
      </c>
      <c r="I225" s="18">
        <f t="shared" si="86"/>
        <v>5915000</v>
      </c>
      <c r="J225" s="18">
        <f t="shared" si="86"/>
        <v>5915000</v>
      </c>
      <c r="K225" s="14" t="s">
        <v>22</v>
      </c>
    </row>
    <row r="226" spans="1:11">
      <c r="A226" s="1">
        <v>212</v>
      </c>
      <c r="B226" s="8" t="s">
        <v>26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213</v>
      </c>
      <c r="B227" s="8" t="s">
        <v>10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4"/>
    </row>
    <row r="228" spans="1:11">
      <c r="A228" s="1">
        <v>214</v>
      </c>
      <c r="B228" s="8" t="s">
        <v>11</v>
      </c>
      <c r="C228" s="18">
        <f t="shared" ref="C228:J228" si="87">C243+C233</f>
        <v>54483014.469999999</v>
      </c>
      <c r="D228" s="18">
        <f t="shared" si="87"/>
        <v>10584300</v>
      </c>
      <c r="E228" s="18">
        <f t="shared" si="87"/>
        <v>10232045.710000001</v>
      </c>
      <c r="F228" s="18">
        <f t="shared" si="87"/>
        <v>8085694.7599999998</v>
      </c>
      <c r="G228" s="18">
        <f t="shared" si="87"/>
        <v>7835974</v>
      </c>
      <c r="H228" s="18">
        <f t="shared" si="87"/>
        <v>5915000</v>
      </c>
      <c r="I228" s="18">
        <f t="shared" si="87"/>
        <v>5915000</v>
      </c>
      <c r="J228" s="18">
        <f t="shared" si="87"/>
        <v>5915000</v>
      </c>
      <c r="K228" s="14" t="s">
        <v>22</v>
      </c>
    </row>
    <row r="229" spans="1:11">
      <c r="A229" s="1">
        <v>215</v>
      </c>
      <c r="B229" s="85" t="s">
        <v>259</v>
      </c>
      <c r="C229" s="88"/>
      <c r="D229" s="88"/>
      <c r="E229" s="88"/>
      <c r="F229" s="88"/>
      <c r="G229" s="88"/>
      <c r="H229" s="88"/>
      <c r="I229" s="88"/>
      <c r="J229" s="88"/>
      <c r="K229" s="89"/>
    </row>
    <row r="230" spans="1:11" ht="30" customHeight="1">
      <c r="A230" s="1">
        <v>216</v>
      </c>
      <c r="B230" s="8" t="s">
        <v>169</v>
      </c>
      <c r="C230" s="67">
        <f>C235</f>
        <v>1700000</v>
      </c>
      <c r="D230" s="67">
        <f t="shared" ref="D230:J230" si="88">D235</f>
        <v>0</v>
      </c>
      <c r="E230" s="67">
        <f t="shared" si="88"/>
        <v>0</v>
      </c>
      <c r="F230" s="67">
        <f t="shared" si="88"/>
        <v>0</v>
      </c>
      <c r="G230" s="67">
        <f t="shared" si="88"/>
        <v>1700000</v>
      </c>
      <c r="H230" s="67">
        <f t="shared" si="88"/>
        <v>0</v>
      </c>
      <c r="I230" s="67">
        <f t="shared" si="88"/>
        <v>0</v>
      </c>
      <c r="J230" s="67">
        <f t="shared" si="88"/>
        <v>0</v>
      </c>
      <c r="K230" s="57"/>
    </row>
    <row r="231" spans="1:11">
      <c r="A231" s="1">
        <v>217</v>
      </c>
      <c r="B231" s="8" t="s">
        <v>26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57"/>
    </row>
    <row r="232" spans="1:11">
      <c r="A232" s="1">
        <v>218</v>
      </c>
      <c r="B232" s="8" t="s">
        <v>10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57"/>
    </row>
    <row r="233" spans="1:11">
      <c r="A233" s="1">
        <v>219</v>
      </c>
      <c r="B233" s="8" t="s">
        <v>11</v>
      </c>
      <c r="C233" s="67">
        <f>C238</f>
        <v>1700000</v>
      </c>
      <c r="D233" s="67">
        <f t="shared" ref="D233:J233" si="89">D238</f>
        <v>0</v>
      </c>
      <c r="E233" s="67">
        <f t="shared" si="89"/>
        <v>0</v>
      </c>
      <c r="F233" s="67">
        <f t="shared" si="89"/>
        <v>0</v>
      </c>
      <c r="G233" s="67">
        <f t="shared" si="89"/>
        <v>1700000</v>
      </c>
      <c r="H233" s="67">
        <f t="shared" si="89"/>
        <v>0</v>
      </c>
      <c r="I233" s="67">
        <f t="shared" si="89"/>
        <v>0</v>
      </c>
      <c r="J233" s="67">
        <f t="shared" si="89"/>
        <v>0</v>
      </c>
      <c r="K233" s="57"/>
    </row>
    <row r="234" spans="1:11">
      <c r="A234" s="1">
        <v>220</v>
      </c>
      <c r="B234" s="24" t="s">
        <v>116</v>
      </c>
      <c r="C234" s="18"/>
      <c r="D234" s="18"/>
      <c r="E234" s="18"/>
      <c r="F234" s="18"/>
      <c r="G234" s="18"/>
      <c r="H234" s="18"/>
      <c r="I234" s="18"/>
      <c r="J234" s="18"/>
      <c r="K234" s="14"/>
    </row>
    <row r="235" spans="1:11" ht="30">
      <c r="A235" s="1">
        <v>221</v>
      </c>
      <c r="B235" s="8" t="s">
        <v>228</v>
      </c>
      <c r="C235" s="18">
        <f>C238+C237+C236</f>
        <v>1700000</v>
      </c>
      <c r="D235" s="18">
        <f t="shared" ref="D235:J235" si="90">D238+D237+D236</f>
        <v>0</v>
      </c>
      <c r="E235" s="18">
        <f t="shared" si="90"/>
        <v>0</v>
      </c>
      <c r="F235" s="18">
        <f t="shared" si="90"/>
        <v>0</v>
      </c>
      <c r="G235" s="18">
        <f t="shared" si="90"/>
        <v>1700000</v>
      </c>
      <c r="H235" s="18">
        <f t="shared" si="90"/>
        <v>0</v>
      </c>
      <c r="I235" s="18">
        <f t="shared" si="90"/>
        <v>0</v>
      </c>
      <c r="J235" s="18">
        <f t="shared" si="90"/>
        <v>0</v>
      </c>
      <c r="K235" s="14" t="s">
        <v>14</v>
      </c>
    </row>
    <row r="236" spans="1:11">
      <c r="A236" s="1">
        <v>222</v>
      </c>
      <c r="B236" s="8" t="s">
        <v>26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4" t="s">
        <v>14</v>
      </c>
    </row>
    <row r="237" spans="1:11">
      <c r="A237" s="1">
        <v>223</v>
      </c>
      <c r="B237" s="8" t="s">
        <v>10</v>
      </c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4" t="s">
        <v>14</v>
      </c>
    </row>
    <row r="238" spans="1:11">
      <c r="A238" s="1">
        <v>224</v>
      </c>
      <c r="B238" s="8" t="s">
        <v>11</v>
      </c>
      <c r="C238" s="18">
        <f>D238+E238+F238+G238+H238+I238+J238</f>
        <v>1700000</v>
      </c>
      <c r="D238" s="18">
        <v>0</v>
      </c>
      <c r="E238" s="18">
        <v>0</v>
      </c>
      <c r="F238" s="18">
        <v>0</v>
      </c>
      <c r="G238" s="18">
        <v>1700000</v>
      </c>
      <c r="H238" s="18">
        <v>0</v>
      </c>
      <c r="I238" s="18">
        <v>0</v>
      </c>
      <c r="J238" s="18">
        <v>0</v>
      </c>
      <c r="K238" s="14" t="s">
        <v>14</v>
      </c>
    </row>
    <row r="239" spans="1:11">
      <c r="A239" s="1">
        <v>225</v>
      </c>
      <c r="B239" s="71" t="s">
        <v>12</v>
      </c>
      <c r="C239" s="72"/>
      <c r="D239" s="72"/>
      <c r="E239" s="72"/>
      <c r="F239" s="72"/>
      <c r="G239" s="72"/>
      <c r="H239" s="72"/>
      <c r="I239" s="72"/>
      <c r="J239" s="72"/>
      <c r="K239" s="72"/>
    </row>
    <row r="240" spans="1:11" ht="30" customHeight="1">
      <c r="A240" s="1">
        <v>226</v>
      </c>
      <c r="B240" s="8" t="s">
        <v>25</v>
      </c>
      <c r="C240" s="18">
        <f>C243</f>
        <v>52783014.469999999</v>
      </c>
      <c r="D240" s="18">
        <f t="shared" ref="D240:J240" si="91">D243</f>
        <v>10584300</v>
      </c>
      <c r="E240" s="18">
        <f t="shared" si="91"/>
        <v>10232045.710000001</v>
      </c>
      <c r="F240" s="18">
        <f t="shared" si="91"/>
        <v>8085694.7599999998</v>
      </c>
      <c r="G240" s="18">
        <f t="shared" si="91"/>
        <v>6135974</v>
      </c>
      <c r="H240" s="18">
        <f t="shared" si="91"/>
        <v>5915000</v>
      </c>
      <c r="I240" s="18">
        <f t="shared" si="91"/>
        <v>5915000</v>
      </c>
      <c r="J240" s="18">
        <f t="shared" si="91"/>
        <v>5915000</v>
      </c>
      <c r="K240" s="14" t="s">
        <v>22</v>
      </c>
    </row>
    <row r="241" spans="1:11">
      <c r="A241" s="1">
        <v>227</v>
      </c>
      <c r="B241" s="8" t="s">
        <v>26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4" t="s">
        <v>7</v>
      </c>
    </row>
    <row r="242" spans="1:11">
      <c r="A242" s="1">
        <v>228</v>
      </c>
      <c r="B242" s="8" t="s">
        <v>10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22</v>
      </c>
    </row>
    <row r="243" spans="1:11">
      <c r="A243" s="1">
        <v>229</v>
      </c>
      <c r="B243" s="8" t="s">
        <v>11</v>
      </c>
      <c r="C243" s="18">
        <f>C248+C253+C258+C263+C268+C273</f>
        <v>52783014.469999999</v>
      </c>
      <c r="D243" s="18">
        <f t="shared" ref="D243:J243" si="92">D248+D253+D258+D263+D268+D273</f>
        <v>10584300</v>
      </c>
      <c r="E243" s="18">
        <f t="shared" si="92"/>
        <v>10232045.710000001</v>
      </c>
      <c r="F243" s="18">
        <f t="shared" si="92"/>
        <v>8085694.7599999998</v>
      </c>
      <c r="G243" s="18">
        <f t="shared" si="92"/>
        <v>6135974</v>
      </c>
      <c r="H243" s="18">
        <f t="shared" si="92"/>
        <v>5915000</v>
      </c>
      <c r="I243" s="18">
        <f t="shared" si="92"/>
        <v>5915000</v>
      </c>
      <c r="J243" s="18">
        <f t="shared" si="92"/>
        <v>5915000</v>
      </c>
      <c r="K243" s="14" t="s">
        <v>22</v>
      </c>
    </row>
    <row r="244" spans="1:11">
      <c r="A244" s="1">
        <v>230</v>
      </c>
      <c r="B244" s="24" t="s">
        <v>131</v>
      </c>
      <c r="C244" s="18"/>
      <c r="D244" s="18"/>
      <c r="E244" s="18"/>
      <c r="F244" s="18"/>
      <c r="G244" s="18"/>
      <c r="H244" s="18"/>
      <c r="I244" s="18"/>
      <c r="J244" s="18"/>
      <c r="K244" s="14"/>
    </row>
    <row r="245" spans="1:11" ht="31.5" customHeight="1">
      <c r="A245" s="1">
        <v>231</v>
      </c>
      <c r="B245" s="8" t="s">
        <v>130</v>
      </c>
      <c r="C245" s="18">
        <f>C248</f>
        <v>40629018.759999998</v>
      </c>
      <c r="D245" s="18">
        <f t="shared" ref="D245:J245" si="93">D248</f>
        <v>5600000</v>
      </c>
      <c r="E245" s="18">
        <f t="shared" si="93"/>
        <v>5903324</v>
      </c>
      <c r="F245" s="18">
        <f t="shared" si="93"/>
        <v>7325694.7599999998</v>
      </c>
      <c r="G245" s="18">
        <f t="shared" si="93"/>
        <v>5000000</v>
      </c>
      <c r="H245" s="18">
        <f t="shared" si="93"/>
        <v>5600000</v>
      </c>
      <c r="I245" s="18">
        <f t="shared" si="93"/>
        <v>5600000</v>
      </c>
      <c r="J245" s="18">
        <f t="shared" si="93"/>
        <v>5600000</v>
      </c>
      <c r="K245" s="14" t="s">
        <v>14</v>
      </c>
    </row>
    <row r="246" spans="1:11">
      <c r="A246" s="1">
        <v>232</v>
      </c>
      <c r="B246" s="8" t="s">
        <v>26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4" t="s">
        <v>14</v>
      </c>
    </row>
    <row r="247" spans="1:11">
      <c r="A247" s="1">
        <v>233</v>
      </c>
      <c r="B247" s="8" t="s">
        <v>10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14</v>
      </c>
    </row>
    <row r="248" spans="1:11">
      <c r="A248" s="1">
        <v>234</v>
      </c>
      <c r="B248" s="8" t="s">
        <v>11</v>
      </c>
      <c r="C248" s="18">
        <f>SUM(D248:J248)</f>
        <v>40629018.759999998</v>
      </c>
      <c r="D248" s="18">
        <v>5600000</v>
      </c>
      <c r="E248" s="18">
        <v>5903324</v>
      </c>
      <c r="F248" s="18">
        <v>7325694.7599999998</v>
      </c>
      <c r="G248" s="18">
        <v>5000000</v>
      </c>
      <c r="H248" s="18">
        <v>5600000</v>
      </c>
      <c r="I248" s="18">
        <v>5600000</v>
      </c>
      <c r="J248" s="18">
        <v>5600000</v>
      </c>
      <c r="K248" s="14" t="s">
        <v>14</v>
      </c>
    </row>
    <row r="249" spans="1:11">
      <c r="A249" s="1">
        <v>235</v>
      </c>
      <c r="B249" s="24" t="s">
        <v>117</v>
      </c>
      <c r="C249" s="18"/>
      <c r="D249" s="18"/>
      <c r="E249" s="18"/>
      <c r="F249" s="18"/>
      <c r="G249" s="18"/>
      <c r="H249" s="18"/>
      <c r="I249" s="18"/>
      <c r="J249" s="18"/>
      <c r="K249" s="14"/>
    </row>
    <row r="250" spans="1:11" ht="76.5" customHeight="1">
      <c r="A250" s="1">
        <v>236</v>
      </c>
      <c r="B250" s="8" t="s">
        <v>132</v>
      </c>
      <c r="C250" s="18">
        <f>C253</f>
        <v>2670717</v>
      </c>
      <c r="D250" s="18">
        <f t="shared" ref="D250:J250" si="94">D253</f>
        <v>315000</v>
      </c>
      <c r="E250" s="18">
        <f t="shared" si="94"/>
        <v>350717</v>
      </c>
      <c r="F250" s="18">
        <f t="shared" si="94"/>
        <v>360000</v>
      </c>
      <c r="G250" s="18">
        <f t="shared" si="94"/>
        <v>700000</v>
      </c>
      <c r="H250" s="18">
        <f t="shared" si="94"/>
        <v>315000</v>
      </c>
      <c r="I250" s="18">
        <f t="shared" si="94"/>
        <v>315000</v>
      </c>
      <c r="J250" s="18">
        <f t="shared" si="94"/>
        <v>315000</v>
      </c>
      <c r="K250" s="14" t="s">
        <v>14</v>
      </c>
    </row>
    <row r="251" spans="1:11">
      <c r="A251" s="1">
        <v>237</v>
      </c>
      <c r="B251" s="8" t="s">
        <v>26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4" t="s">
        <v>14</v>
      </c>
    </row>
    <row r="252" spans="1:11">
      <c r="A252" s="1">
        <v>238</v>
      </c>
      <c r="B252" s="8" t="s">
        <v>10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239</v>
      </c>
      <c r="B253" s="8" t="s">
        <v>11</v>
      </c>
      <c r="C253" s="18">
        <f>SUM(D253:J253)</f>
        <v>2670717</v>
      </c>
      <c r="D253" s="18">
        <v>315000</v>
      </c>
      <c r="E253" s="18">
        <v>350717</v>
      </c>
      <c r="F253" s="18">
        <v>360000</v>
      </c>
      <c r="G253" s="18">
        <v>700000</v>
      </c>
      <c r="H253" s="18">
        <v>315000</v>
      </c>
      <c r="I253" s="18">
        <v>315000</v>
      </c>
      <c r="J253" s="18">
        <v>315000</v>
      </c>
      <c r="K253" s="14" t="s">
        <v>14</v>
      </c>
    </row>
    <row r="254" spans="1:11">
      <c r="A254" s="1">
        <v>240</v>
      </c>
      <c r="B254" s="24" t="s">
        <v>133</v>
      </c>
      <c r="C254" s="18"/>
      <c r="D254" s="18"/>
      <c r="E254" s="18"/>
      <c r="F254" s="18"/>
      <c r="G254" s="18"/>
      <c r="H254" s="18"/>
      <c r="I254" s="18"/>
      <c r="J254" s="18"/>
      <c r="K254" s="14"/>
    </row>
    <row r="255" spans="1:11" ht="48" customHeight="1">
      <c r="A255" s="1">
        <v>241</v>
      </c>
      <c r="B255" s="8" t="s">
        <v>206</v>
      </c>
      <c r="C255" s="18">
        <f>C258</f>
        <v>4931770.99</v>
      </c>
      <c r="D255" s="18">
        <f t="shared" ref="D255:J255" si="95">D258</f>
        <v>4269300</v>
      </c>
      <c r="E255" s="18">
        <f t="shared" si="95"/>
        <v>662470.99</v>
      </c>
      <c r="F255" s="18">
        <f t="shared" si="95"/>
        <v>0</v>
      </c>
      <c r="G255" s="18">
        <f t="shared" si="95"/>
        <v>0</v>
      </c>
      <c r="H255" s="18">
        <f t="shared" si="95"/>
        <v>0</v>
      </c>
      <c r="I255" s="18">
        <f t="shared" si="95"/>
        <v>0</v>
      </c>
      <c r="J255" s="18">
        <f t="shared" si="95"/>
        <v>0</v>
      </c>
      <c r="K255" s="14" t="s">
        <v>14</v>
      </c>
    </row>
    <row r="256" spans="1:11">
      <c r="A256" s="1">
        <v>242</v>
      </c>
      <c r="B256" s="8" t="s">
        <v>26</v>
      </c>
      <c r="C256" s="18"/>
      <c r="D256" s="18"/>
      <c r="E256" s="18"/>
      <c r="F256" s="18"/>
      <c r="G256" s="18"/>
      <c r="H256" s="18"/>
      <c r="I256" s="18"/>
      <c r="J256" s="18"/>
      <c r="K256" s="14" t="s">
        <v>14</v>
      </c>
    </row>
    <row r="257" spans="1:11">
      <c r="A257" s="1">
        <v>243</v>
      </c>
      <c r="B257" s="8" t="s">
        <v>2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244</v>
      </c>
      <c r="B258" s="8" t="s">
        <v>11</v>
      </c>
      <c r="C258" s="18">
        <f>SUM(D258:F258)</f>
        <v>4931770.99</v>
      </c>
      <c r="D258" s="18">
        <v>4269300</v>
      </c>
      <c r="E258" s="18">
        <v>662470.99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245</v>
      </c>
      <c r="B259" s="24" t="s">
        <v>120</v>
      </c>
      <c r="C259" s="18"/>
      <c r="D259" s="18"/>
      <c r="E259" s="18"/>
      <c r="F259" s="18"/>
      <c r="G259" s="18"/>
      <c r="H259" s="18"/>
      <c r="I259" s="18"/>
      <c r="J259" s="18"/>
      <c r="K259" s="14"/>
    </row>
    <row r="260" spans="1:11" ht="62.25" customHeight="1">
      <c r="A260" s="1">
        <v>246</v>
      </c>
      <c r="B260" s="8" t="s">
        <v>134</v>
      </c>
      <c r="C260" s="18">
        <f>C263</f>
        <v>1635974</v>
      </c>
      <c r="D260" s="18">
        <f t="shared" ref="D260:I260" si="96">D263</f>
        <v>400000</v>
      </c>
      <c r="E260" s="18">
        <f t="shared" si="96"/>
        <v>400000</v>
      </c>
      <c r="F260" s="18">
        <f t="shared" si="96"/>
        <v>400000</v>
      </c>
      <c r="G260" s="18">
        <f t="shared" si="96"/>
        <v>435974</v>
      </c>
      <c r="H260" s="18">
        <f t="shared" si="96"/>
        <v>0</v>
      </c>
      <c r="I260" s="18">
        <f t="shared" si="96"/>
        <v>0</v>
      </c>
      <c r="J260" s="18">
        <v>0</v>
      </c>
      <c r="K260" s="14" t="s">
        <v>14</v>
      </c>
    </row>
    <row r="261" spans="1:11">
      <c r="A261" s="1">
        <v>247</v>
      </c>
      <c r="B261" s="8" t="s">
        <v>26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4" t="s">
        <v>14</v>
      </c>
    </row>
    <row r="262" spans="1:11">
      <c r="A262" s="1">
        <v>248</v>
      </c>
      <c r="B262" s="8" t="s">
        <v>10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4" t="s">
        <v>14</v>
      </c>
    </row>
    <row r="263" spans="1:11">
      <c r="A263" s="1">
        <v>249</v>
      </c>
      <c r="B263" s="8" t="s">
        <v>11</v>
      </c>
      <c r="C263" s="18">
        <f>D263+E263+F263+G263</f>
        <v>1635974</v>
      </c>
      <c r="D263" s="18">
        <v>400000</v>
      </c>
      <c r="E263" s="18">
        <v>400000</v>
      </c>
      <c r="F263" s="18">
        <v>400000</v>
      </c>
      <c r="G263" s="18">
        <v>435974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250</v>
      </c>
      <c r="B264" s="24" t="s">
        <v>252</v>
      </c>
      <c r="C264" s="18"/>
      <c r="D264" s="18"/>
      <c r="E264" s="18"/>
      <c r="F264" s="18"/>
      <c r="G264" s="18"/>
      <c r="H264" s="18"/>
      <c r="I264" s="18"/>
      <c r="J264" s="18"/>
      <c r="K264" s="14"/>
    </row>
    <row r="265" spans="1:11" ht="60">
      <c r="A265" s="1">
        <v>251</v>
      </c>
      <c r="B265" s="8" t="s">
        <v>258</v>
      </c>
      <c r="C265" s="18">
        <f>C266+C267+C268</f>
        <v>1196795.72</v>
      </c>
      <c r="D265" s="18">
        <f t="shared" ref="D265:J265" si="97">D266+D267+D268</f>
        <v>0</v>
      </c>
      <c r="E265" s="18">
        <f t="shared" si="97"/>
        <v>1196795.72</v>
      </c>
      <c r="F265" s="18">
        <f t="shared" si="97"/>
        <v>0</v>
      </c>
      <c r="G265" s="18">
        <f t="shared" si="97"/>
        <v>0</v>
      </c>
      <c r="H265" s="18">
        <f t="shared" si="97"/>
        <v>0</v>
      </c>
      <c r="I265" s="18">
        <f t="shared" si="97"/>
        <v>0</v>
      </c>
      <c r="J265" s="18">
        <f t="shared" si="97"/>
        <v>0</v>
      </c>
      <c r="K265" s="14" t="s">
        <v>14</v>
      </c>
    </row>
    <row r="266" spans="1:11">
      <c r="A266" s="1">
        <v>252</v>
      </c>
      <c r="B266" s="8" t="s">
        <v>26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4" t="s">
        <v>14</v>
      </c>
    </row>
    <row r="267" spans="1:11">
      <c r="A267" s="1">
        <v>253</v>
      </c>
      <c r="B267" s="8" t="s">
        <v>10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254</v>
      </c>
      <c r="B268" s="8" t="s">
        <v>11</v>
      </c>
      <c r="C268" s="18">
        <f>D268+E268+F268+G268+H268+I268+J268</f>
        <v>1196795.72</v>
      </c>
      <c r="D268" s="18">
        <v>0</v>
      </c>
      <c r="E268" s="18">
        <v>1196795.72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43" t="s">
        <v>14</v>
      </c>
    </row>
    <row r="269" spans="1:11">
      <c r="A269" s="1">
        <v>255</v>
      </c>
      <c r="B269" s="24" t="s">
        <v>124</v>
      </c>
      <c r="C269" s="18"/>
      <c r="D269" s="18"/>
      <c r="E269" s="18"/>
      <c r="F269" s="18"/>
      <c r="G269" s="18"/>
      <c r="H269" s="18"/>
      <c r="I269" s="18"/>
      <c r="J269" s="18"/>
      <c r="K269" s="43"/>
    </row>
    <row r="270" spans="1:11" ht="30">
      <c r="A270" s="1">
        <v>256</v>
      </c>
      <c r="B270" s="8" t="s">
        <v>228</v>
      </c>
      <c r="C270" s="18">
        <f>C271+C272+C273</f>
        <v>1718738</v>
      </c>
      <c r="D270" s="18">
        <f t="shared" ref="D270:J270" si="98">D271+D272+D273</f>
        <v>0</v>
      </c>
      <c r="E270" s="18">
        <f t="shared" si="98"/>
        <v>1718738</v>
      </c>
      <c r="F270" s="18">
        <f t="shared" si="98"/>
        <v>0</v>
      </c>
      <c r="G270" s="18">
        <f t="shared" si="98"/>
        <v>0</v>
      </c>
      <c r="H270" s="18">
        <f t="shared" si="98"/>
        <v>0</v>
      </c>
      <c r="I270" s="18">
        <f t="shared" si="98"/>
        <v>0</v>
      </c>
      <c r="J270" s="18">
        <f t="shared" si="98"/>
        <v>0</v>
      </c>
      <c r="K270" s="43"/>
    </row>
    <row r="271" spans="1:11">
      <c r="A271" s="1">
        <v>257</v>
      </c>
      <c r="B271" s="8" t="s">
        <v>26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43"/>
    </row>
    <row r="272" spans="1:11">
      <c r="A272" s="1">
        <v>258</v>
      </c>
      <c r="B272" s="8" t="s">
        <v>10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43"/>
    </row>
    <row r="273" spans="1:11">
      <c r="A273" s="1">
        <v>259</v>
      </c>
      <c r="B273" s="8" t="s">
        <v>11</v>
      </c>
      <c r="C273" s="18">
        <f>D273+E273+F273+G273+H273+I273+J273</f>
        <v>1718738</v>
      </c>
      <c r="D273" s="18">
        <v>0</v>
      </c>
      <c r="E273" s="18">
        <v>1718738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43"/>
    </row>
    <row r="274" spans="1:11" ht="15" customHeight="1">
      <c r="A274" s="1">
        <v>260</v>
      </c>
      <c r="B274" s="85" t="s">
        <v>251</v>
      </c>
      <c r="C274" s="88"/>
      <c r="D274" s="88"/>
      <c r="E274" s="88"/>
      <c r="F274" s="88"/>
      <c r="G274" s="88"/>
      <c r="H274" s="88"/>
      <c r="I274" s="88"/>
      <c r="J274" s="88"/>
      <c r="K274" s="89"/>
    </row>
    <row r="275" spans="1:11" ht="28.5" customHeight="1">
      <c r="A275" s="1">
        <v>261</v>
      </c>
      <c r="B275" s="24" t="s">
        <v>166</v>
      </c>
      <c r="C275" s="18">
        <f>C281</f>
        <v>11238445.09</v>
      </c>
      <c r="D275" s="18">
        <f t="shared" ref="D275:J275" si="99">D281</f>
        <v>1377800</v>
      </c>
      <c r="E275" s="18">
        <f t="shared" si="99"/>
        <v>1913600</v>
      </c>
      <c r="F275" s="18">
        <f t="shared" si="99"/>
        <v>1725545.09</v>
      </c>
      <c r="G275" s="18">
        <f t="shared" si="99"/>
        <v>2085700</v>
      </c>
      <c r="H275" s="18">
        <f t="shared" si="99"/>
        <v>1378600</v>
      </c>
      <c r="I275" s="18">
        <f t="shared" si="99"/>
        <v>1378600</v>
      </c>
      <c r="J275" s="18">
        <f t="shared" si="99"/>
        <v>1378600</v>
      </c>
      <c r="K275" s="14" t="s">
        <v>30</v>
      </c>
    </row>
    <row r="276" spans="1:11">
      <c r="A276" s="1">
        <v>262</v>
      </c>
      <c r="B276" s="8" t="s">
        <v>26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4"/>
    </row>
    <row r="277" spans="1:11">
      <c r="A277" s="1">
        <v>263</v>
      </c>
      <c r="B277" s="8" t="s">
        <v>10</v>
      </c>
      <c r="C277" s="18">
        <f>C283</f>
        <v>616100</v>
      </c>
      <c r="D277" s="18">
        <f t="shared" ref="D277:J277" si="100">D283</f>
        <v>0</v>
      </c>
      <c r="E277" s="18">
        <f t="shared" si="100"/>
        <v>0</v>
      </c>
      <c r="F277" s="18">
        <f t="shared" si="100"/>
        <v>616100</v>
      </c>
      <c r="G277" s="18">
        <f t="shared" si="100"/>
        <v>0</v>
      </c>
      <c r="H277" s="18">
        <f t="shared" si="100"/>
        <v>0</v>
      </c>
      <c r="I277" s="18">
        <f t="shared" si="100"/>
        <v>0</v>
      </c>
      <c r="J277" s="18">
        <f t="shared" si="100"/>
        <v>0</v>
      </c>
      <c r="K277" s="14"/>
    </row>
    <row r="278" spans="1:11">
      <c r="A278" s="1">
        <v>264</v>
      </c>
      <c r="B278" s="8" t="s">
        <v>11</v>
      </c>
      <c r="C278" s="18">
        <f>C284</f>
        <v>10622345.09</v>
      </c>
      <c r="D278" s="18">
        <f t="shared" ref="D278:J278" si="101">D284</f>
        <v>1377800</v>
      </c>
      <c r="E278" s="18">
        <f t="shared" si="101"/>
        <v>1913600</v>
      </c>
      <c r="F278" s="18">
        <f t="shared" si="101"/>
        <v>1109445.0900000001</v>
      </c>
      <c r="G278" s="18">
        <f t="shared" si="101"/>
        <v>2085700</v>
      </c>
      <c r="H278" s="18">
        <f t="shared" si="101"/>
        <v>1378600</v>
      </c>
      <c r="I278" s="18">
        <f t="shared" si="101"/>
        <v>1378600</v>
      </c>
      <c r="J278" s="18">
        <f t="shared" si="101"/>
        <v>1378600</v>
      </c>
      <c r="K278" s="14" t="s">
        <v>30</v>
      </c>
    </row>
    <row r="279" spans="1:11">
      <c r="A279" s="1">
        <v>265</v>
      </c>
      <c r="B279" s="8" t="s">
        <v>27</v>
      </c>
      <c r="C279" s="18"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4"/>
    </row>
    <row r="280" spans="1:11">
      <c r="A280" s="1">
        <v>266</v>
      </c>
      <c r="B280" s="71" t="s">
        <v>12</v>
      </c>
      <c r="C280" s="72"/>
      <c r="D280" s="72"/>
      <c r="E280" s="72"/>
      <c r="F280" s="72"/>
      <c r="G280" s="72"/>
      <c r="H280" s="72"/>
      <c r="I280" s="72"/>
      <c r="J280" s="72"/>
      <c r="K280" s="72"/>
    </row>
    <row r="281" spans="1:11" ht="30" customHeight="1">
      <c r="A281" s="1">
        <v>267</v>
      </c>
      <c r="B281" s="8" t="s">
        <v>25</v>
      </c>
      <c r="C281" s="18">
        <f>C284+C282+C283+C285</f>
        <v>11238445.09</v>
      </c>
      <c r="D281" s="18">
        <f t="shared" ref="D281:J281" si="102">D284+D282+D283+D285</f>
        <v>1377800</v>
      </c>
      <c r="E281" s="18">
        <f t="shared" si="102"/>
        <v>1913600</v>
      </c>
      <c r="F281" s="18">
        <f t="shared" si="102"/>
        <v>1725545.09</v>
      </c>
      <c r="G281" s="18">
        <f t="shared" si="102"/>
        <v>2085700</v>
      </c>
      <c r="H281" s="18">
        <f t="shared" si="102"/>
        <v>1378600</v>
      </c>
      <c r="I281" s="18">
        <f t="shared" si="102"/>
        <v>1378600</v>
      </c>
      <c r="J281" s="18">
        <f t="shared" si="102"/>
        <v>1378600</v>
      </c>
      <c r="K281" s="14" t="s">
        <v>30</v>
      </c>
    </row>
    <row r="282" spans="1:11">
      <c r="A282" s="1">
        <v>268</v>
      </c>
      <c r="B282" s="8" t="s">
        <v>26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4" t="s">
        <v>7</v>
      </c>
    </row>
    <row r="283" spans="1:11">
      <c r="A283" s="1">
        <v>269</v>
      </c>
      <c r="B283" s="8" t="s">
        <v>10</v>
      </c>
      <c r="C283" s="18">
        <f>C300</f>
        <v>616100</v>
      </c>
      <c r="D283" s="18">
        <f t="shared" ref="D283:J283" si="103">D300</f>
        <v>0</v>
      </c>
      <c r="E283" s="18">
        <f t="shared" si="103"/>
        <v>0</v>
      </c>
      <c r="F283" s="18">
        <f t="shared" si="103"/>
        <v>616100</v>
      </c>
      <c r="G283" s="18">
        <f t="shared" si="103"/>
        <v>0</v>
      </c>
      <c r="H283" s="18">
        <f t="shared" si="103"/>
        <v>0</v>
      </c>
      <c r="I283" s="18">
        <f t="shared" si="103"/>
        <v>0</v>
      </c>
      <c r="J283" s="18">
        <f t="shared" si="103"/>
        <v>0</v>
      </c>
      <c r="K283" s="14" t="s">
        <v>30</v>
      </c>
    </row>
    <row r="284" spans="1:11">
      <c r="A284" s="1">
        <v>270</v>
      </c>
      <c r="B284" s="8" t="s">
        <v>11</v>
      </c>
      <c r="C284" s="18">
        <f>C290+C296</f>
        <v>10622345.09</v>
      </c>
      <c r="D284" s="18">
        <f>D290+D296</f>
        <v>1377800</v>
      </c>
      <c r="E284" s="18">
        <f t="shared" ref="E284:J284" si="104">E290+E296</f>
        <v>1913600</v>
      </c>
      <c r="F284" s="18">
        <f t="shared" si="104"/>
        <v>1109445.0900000001</v>
      </c>
      <c r="G284" s="18">
        <f t="shared" si="104"/>
        <v>2085700</v>
      </c>
      <c r="H284" s="18">
        <f t="shared" si="104"/>
        <v>1378600</v>
      </c>
      <c r="I284" s="18">
        <f t="shared" si="104"/>
        <v>1378600</v>
      </c>
      <c r="J284" s="18">
        <f t="shared" si="104"/>
        <v>1378600</v>
      </c>
      <c r="K284" s="14" t="s">
        <v>30</v>
      </c>
    </row>
    <row r="285" spans="1:11">
      <c r="A285" s="1">
        <v>271</v>
      </c>
      <c r="B285" s="8" t="s">
        <v>27</v>
      </c>
      <c r="C285" s="18"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4" t="s">
        <v>7</v>
      </c>
    </row>
    <row r="286" spans="1:11">
      <c r="A286" s="1">
        <v>272</v>
      </c>
      <c r="B286" s="24" t="s">
        <v>131</v>
      </c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30.75" customHeight="1">
      <c r="A287" s="1">
        <v>273</v>
      </c>
      <c r="B287" s="8" t="s">
        <v>135</v>
      </c>
      <c r="C287" s="18">
        <f>C290</f>
        <v>10263145.09</v>
      </c>
      <c r="D287" s="18">
        <f t="shared" ref="D287:J287" si="105">D290</f>
        <v>1288600</v>
      </c>
      <c r="E287" s="18">
        <f t="shared" si="105"/>
        <v>1913600</v>
      </c>
      <c r="F287" s="18">
        <f t="shared" si="105"/>
        <v>1109445.0900000001</v>
      </c>
      <c r="G287" s="18">
        <f t="shared" si="105"/>
        <v>2085700</v>
      </c>
      <c r="H287" s="18">
        <f t="shared" si="105"/>
        <v>1288600</v>
      </c>
      <c r="I287" s="18">
        <f t="shared" si="105"/>
        <v>1288600</v>
      </c>
      <c r="J287" s="18">
        <f t="shared" si="105"/>
        <v>1288600</v>
      </c>
      <c r="K287" s="14" t="s">
        <v>14</v>
      </c>
    </row>
    <row r="288" spans="1:11">
      <c r="A288" s="1">
        <v>274</v>
      </c>
      <c r="B288" s="8" t="s">
        <v>26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4"/>
    </row>
    <row r="289" spans="1:11">
      <c r="A289" s="1">
        <v>275</v>
      </c>
      <c r="B289" s="8" t="s">
        <v>10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276</v>
      </c>
      <c r="B290" s="8" t="s">
        <v>11</v>
      </c>
      <c r="C290" s="18">
        <f>SUM(D290:J290)</f>
        <v>10263145.09</v>
      </c>
      <c r="D290" s="18">
        <v>1288600</v>
      </c>
      <c r="E290" s="18">
        <v>1913600</v>
      </c>
      <c r="F290" s="18">
        <v>1109445.0900000001</v>
      </c>
      <c r="G290" s="18">
        <v>2085700</v>
      </c>
      <c r="H290" s="18">
        <v>1288600</v>
      </c>
      <c r="I290" s="18">
        <v>1288600</v>
      </c>
      <c r="J290" s="18">
        <v>1288600</v>
      </c>
      <c r="K290" s="14" t="s">
        <v>14</v>
      </c>
    </row>
    <row r="291" spans="1:11">
      <c r="A291" s="1">
        <v>277</v>
      </c>
      <c r="B291" s="8" t="s">
        <v>27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4"/>
    </row>
    <row r="292" spans="1:11">
      <c r="A292" s="1">
        <v>278</v>
      </c>
      <c r="B292" s="24" t="s">
        <v>137</v>
      </c>
      <c r="C292" s="18"/>
      <c r="D292" s="18"/>
      <c r="E292" s="18"/>
      <c r="F292" s="18"/>
      <c r="G292" s="18"/>
      <c r="H292" s="18"/>
      <c r="I292" s="18"/>
      <c r="J292" s="18"/>
      <c r="K292" s="14"/>
    </row>
    <row r="293" spans="1:11" ht="28.5" customHeight="1">
      <c r="A293" s="1">
        <v>279</v>
      </c>
      <c r="B293" s="8" t="s">
        <v>136</v>
      </c>
      <c r="C293" s="18">
        <f>C296</f>
        <v>359200</v>
      </c>
      <c r="D293" s="18">
        <f t="shared" ref="D293:J293" si="106">D296</f>
        <v>89200</v>
      </c>
      <c r="E293" s="18">
        <f t="shared" si="106"/>
        <v>0</v>
      </c>
      <c r="F293" s="18">
        <f t="shared" si="106"/>
        <v>0</v>
      </c>
      <c r="G293" s="18">
        <f t="shared" si="106"/>
        <v>0</v>
      </c>
      <c r="H293" s="18">
        <f t="shared" si="106"/>
        <v>90000</v>
      </c>
      <c r="I293" s="18">
        <f t="shared" si="106"/>
        <v>90000</v>
      </c>
      <c r="J293" s="18">
        <f t="shared" si="106"/>
        <v>90000</v>
      </c>
      <c r="K293" s="14"/>
    </row>
    <row r="294" spans="1:11">
      <c r="A294" s="1">
        <v>280</v>
      </c>
      <c r="B294" s="8" t="s">
        <v>26</v>
      </c>
      <c r="C294" s="18"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4"/>
    </row>
    <row r="295" spans="1:11">
      <c r="A295" s="1">
        <v>281</v>
      </c>
      <c r="B295" s="8" t="s">
        <v>10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/>
    </row>
    <row r="296" spans="1:11">
      <c r="A296" s="1">
        <v>282</v>
      </c>
      <c r="B296" s="8" t="s">
        <v>11</v>
      </c>
      <c r="C296" s="18">
        <f>SUM(D296:J296)</f>
        <v>359200</v>
      </c>
      <c r="D296" s="18">
        <v>89200</v>
      </c>
      <c r="E296" s="18">
        <v>0</v>
      </c>
      <c r="F296" s="18">
        <v>0</v>
      </c>
      <c r="G296" s="18">
        <v>0</v>
      </c>
      <c r="H296" s="18">
        <v>90000</v>
      </c>
      <c r="I296" s="18">
        <v>90000</v>
      </c>
      <c r="J296" s="18">
        <v>90000</v>
      </c>
      <c r="K296" s="14"/>
    </row>
    <row r="297" spans="1:11">
      <c r="A297" s="1">
        <v>283</v>
      </c>
      <c r="B297" s="8" t="s">
        <v>27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4"/>
    </row>
    <row r="298" spans="1:11">
      <c r="A298" s="1"/>
      <c r="B298" s="24" t="s">
        <v>119</v>
      </c>
      <c r="C298" s="18"/>
      <c r="D298" s="18"/>
      <c r="E298" s="18"/>
      <c r="F298" s="18"/>
      <c r="G298" s="18"/>
      <c r="H298" s="18"/>
      <c r="I298" s="18"/>
      <c r="J298" s="18"/>
      <c r="K298" s="14"/>
    </row>
    <row r="299" spans="1:11" ht="75">
      <c r="A299" s="1"/>
      <c r="B299" s="60" t="s">
        <v>261</v>
      </c>
      <c r="C299" s="18">
        <f>C300</f>
        <v>616100</v>
      </c>
      <c r="D299" s="18">
        <f t="shared" ref="D299:J299" si="107">D300</f>
        <v>0</v>
      </c>
      <c r="E299" s="18">
        <f t="shared" si="107"/>
        <v>0</v>
      </c>
      <c r="F299" s="18">
        <f t="shared" si="107"/>
        <v>616100</v>
      </c>
      <c r="G299" s="18">
        <f t="shared" si="107"/>
        <v>0</v>
      </c>
      <c r="H299" s="18">
        <f t="shared" si="107"/>
        <v>0</v>
      </c>
      <c r="I299" s="18">
        <f t="shared" si="107"/>
        <v>0</v>
      </c>
      <c r="J299" s="18">
        <f t="shared" si="107"/>
        <v>0</v>
      </c>
      <c r="K299" s="14"/>
    </row>
    <row r="300" spans="1:11">
      <c r="A300" s="1"/>
      <c r="B300" s="8" t="s">
        <v>2</v>
      </c>
      <c r="C300" s="18">
        <f>D300+E300+F300+G300+H300+I300+J300</f>
        <v>616100</v>
      </c>
      <c r="D300" s="18">
        <v>0</v>
      </c>
      <c r="E300" s="18">
        <v>0</v>
      </c>
      <c r="F300" s="18">
        <v>616100</v>
      </c>
      <c r="G300" s="18">
        <v>0</v>
      </c>
      <c r="H300" s="18">
        <v>0</v>
      </c>
      <c r="I300" s="18">
        <v>0</v>
      </c>
      <c r="J300" s="18">
        <v>0</v>
      </c>
      <c r="K300" s="14"/>
    </row>
    <row r="301" spans="1:11">
      <c r="A301" s="1">
        <v>284</v>
      </c>
      <c r="B301" s="71" t="s">
        <v>114</v>
      </c>
      <c r="C301" s="72"/>
      <c r="D301" s="72"/>
      <c r="E301" s="72"/>
      <c r="F301" s="72"/>
      <c r="G301" s="72"/>
      <c r="H301" s="72"/>
      <c r="I301" s="72"/>
      <c r="J301" s="72"/>
      <c r="K301" s="72"/>
    </row>
    <row r="302" spans="1:11" ht="34.5" customHeight="1">
      <c r="A302" s="1">
        <v>285</v>
      </c>
      <c r="B302" s="39" t="s">
        <v>31</v>
      </c>
      <c r="C302" s="18">
        <f>C307</f>
        <v>1035137.84</v>
      </c>
      <c r="D302" s="18">
        <f t="shared" ref="D302:J302" si="108">D307</f>
        <v>81287.839999999997</v>
      </c>
      <c r="E302" s="18">
        <f t="shared" si="108"/>
        <v>0</v>
      </c>
      <c r="F302" s="18">
        <f t="shared" si="108"/>
        <v>0</v>
      </c>
      <c r="G302" s="18">
        <f t="shared" si="108"/>
        <v>953850</v>
      </c>
      <c r="H302" s="18">
        <f t="shared" si="108"/>
        <v>0</v>
      </c>
      <c r="I302" s="18">
        <f t="shared" si="108"/>
        <v>0</v>
      </c>
      <c r="J302" s="18">
        <f t="shared" si="108"/>
        <v>0</v>
      </c>
      <c r="K302" s="14" t="s">
        <v>32</v>
      </c>
    </row>
    <row r="303" spans="1:11">
      <c r="A303" s="1">
        <v>286</v>
      </c>
      <c r="B303" s="40" t="s">
        <v>26</v>
      </c>
      <c r="C303" s="18"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4" t="s">
        <v>7</v>
      </c>
    </row>
    <row r="304" spans="1:11">
      <c r="A304" s="1">
        <v>287</v>
      </c>
      <c r="B304" s="40" t="s">
        <v>10</v>
      </c>
      <c r="C304" s="18">
        <f>C309</f>
        <v>0</v>
      </c>
      <c r="D304" s="18">
        <f t="shared" ref="D304:J304" si="109">D309</f>
        <v>0</v>
      </c>
      <c r="E304" s="18">
        <f t="shared" si="109"/>
        <v>0</v>
      </c>
      <c r="F304" s="18">
        <f t="shared" si="109"/>
        <v>0</v>
      </c>
      <c r="G304" s="18">
        <f t="shared" si="109"/>
        <v>0</v>
      </c>
      <c r="H304" s="18">
        <f t="shared" si="109"/>
        <v>0</v>
      </c>
      <c r="I304" s="18">
        <f t="shared" si="109"/>
        <v>0</v>
      </c>
      <c r="J304" s="18">
        <f t="shared" si="109"/>
        <v>0</v>
      </c>
      <c r="K304" s="14" t="s">
        <v>32</v>
      </c>
    </row>
    <row r="305" spans="1:11">
      <c r="A305" s="1">
        <v>288</v>
      </c>
      <c r="B305" s="40" t="s">
        <v>11</v>
      </c>
      <c r="C305" s="18">
        <f>C310</f>
        <v>1035137.84</v>
      </c>
      <c r="D305" s="18">
        <f t="shared" ref="D305:J305" si="110">D310</f>
        <v>81287.839999999997</v>
      </c>
      <c r="E305" s="18">
        <f t="shared" si="110"/>
        <v>0</v>
      </c>
      <c r="F305" s="18">
        <f t="shared" si="110"/>
        <v>0</v>
      </c>
      <c r="G305" s="18">
        <f t="shared" si="110"/>
        <v>953850</v>
      </c>
      <c r="H305" s="18">
        <f t="shared" si="110"/>
        <v>0</v>
      </c>
      <c r="I305" s="18">
        <f t="shared" si="110"/>
        <v>0</v>
      </c>
      <c r="J305" s="18">
        <f t="shared" si="110"/>
        <v>0</v>
      </c>
      <c r="K305" s="14" t="s">
        <v>32</v>
      </c>
    </row>
    <row r="306" spans="1:11">
      <c r="A306" s="1">
        <v>289</v>
      </c>
      <c r="B306" s="71" t="s">
        <v>12</v>
      </c>
      <c r="C306" s="76"/>
      <c r="D306" s="76"/>
      <c r="E306" s="76"/>
      <c r="F306" s="76"/>
      <c r="G306" s="76"/>
      <c r="H306" s="76"/>
      <c r="I306" s="76"/>
      <c r="J306" s="76"/>
      <c r="K306" s="76"/>
    </row>
    <row r="307" spans="1:11" ht="30" customHeight="1">
      <c r="A307" s="1">
        <v>290</v>
      </c>
      <c r="B307" s="40" t="s">
        <v>25</v>
      </c>
      <c r="C307" s="18">
        <f>C309+C310</f>
        <v>1035137.84</v>
      </c>
      <c r="D307" s="18">
        <f t="shared" ref="D307:I307" si="111">D309+D310</f>
        <v>81287.839999999997</v>
      </c>
      <c r="E307" s="18">
        <f t="shared" si="111"/>
        <v>0</v>
      </c>
      <c r="F307" s="18">
        <f t="shared" si="111"/>
        <v>0</v>
      </c>
      <c r="G307" s="18">
        <f t="shared" si="111"/>
        <v>953850</v>
      </c>
      <c r="H307" s="18">
        <f t="shared" si="111"/>
        <v>0</v>
      </c>
      <c r="I307" s="18">
        <f t="shared" si="111"/>
        <v>0</v>
      </c>
      <c r="J307" s="18">
        <v>0</v>
      </c>
      <c r="K307" s="14" t="s">
        <v>32</v>
      </c>
    </row>
    <row r="308" spans="1:11">
      <c r="A308" s="1">
        <v>291</v>
      </c>
      <c r="B308" s="40" t="s">
        <v>26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 t="s">
        <v>7</v>
      </c>
    </row>
    <row r="309" spans="1:11">
      <c r="A309" s="1">
        <v>292</v>
      </c>
      <c r="B309" s="40" t="s">
        <v>10</v>
      </c>
      <c r="C309" s="18">
        <f>C314+C319+C324</f>
        <v>0</v>
      </c>
      <c r="D309" s="18">
        <f t="shared" ref="D309:J309" si="112">D314+D319+D324</f>
        <v>0</v>
      </c>
      <c r="E309" s="18">
        <f t="shared" si="112"/>
        <v>0</v>
      </c>
      <c r="F309" s="18">
        <f t="shared" si="112"/>
        <v>0</v>
      </c>
      <c r="G309" s="18">
        <f t="shared" si="112"/>
        <v>0</v>
      </c>
      <c r="H309" s="18">
        <f t="shared" si="112"/>
        <v>0</v>
      </c>
      <c r="I309" s="18">
        <f t="shared" si="112"/>
        <v>0</v>
      </c>
      <c r="J309" s="18">
        <f t="shared" si="112"/>
        <v>0</v>
      </c>
      <c r="K309" s="14" t="s">
        <v>32</v>
      </c>
    </row>
    <row r="310" spans="1:11">
      <c r="A310" s="1">
        <v>293</v>
      </c>
      <c r="B310" s="40" t="s">
        <v>11</v>
      </c>
      <c r="C310" s="18">
        <f>C315+C320+C325+C328+C331</f>
        <v>1035137.84</v>
      </c>
      <c r="D310" s="18">
        <f t="shared" ref="D310:J310" si="113">D315+D320+D325+D328+D331</f>
        <v>81287.839999999997</v>
      </c>
      <c r="E310" s="18">
        <f t="shared" si="113"/>
        <v>0</v>
      </c>
      <c r="F310" s="18">
        <f t="shared" si="113"/>
        <v>0</v>
      </c>
      <c r="G310" s="18">
        <f t="shared" si="113"/>
        <v>953850</v>
      </c>
      <c r="H310" s="18">
        <f t="shared" si="113"/>
        <v>0</v>
      </c>
      <c r="I310" s="18">
        <f t="shared" si="113"/>
        <v>0</v>
      </c>
      <c r="J310" s="18">
        <f t="shared" si="113"/>
        <v>0</v>
      </c>
      <c r="K310" s="14" t="s">
        <v>32</v>
      </c>
    </row>
    <row r="311" spans="1:11">
      <c r="A311" s="1">
        <v>294</v>
      </c>
      <c r="B311" s="39" t="s">
        <v>116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59.25" customHeight="1">
      <c r="A312" s="1">
        <v>295</v>
      </c>
      <c r="B312" s="40" t="s">
        <v>138</v>
      </c>
      <c r="C312" s="18">
        <f>C315</f>
        <v>0</v>
      </c>
      <c r="D312" s="18">
        <f t="shared" ref="D312:J312" si="114">D315</f>
        <v>0</v>
      </c>
      <c r="E312" s="18">
        <f t="shared" si="114"/>
        <v>0</v>
      </c>
      <c r="F312" s="18">
        <f t="shared" si="114"/>
        <v>0</v>
      </c>
      <c r="G312" s="18">
        <f t="shared" si="114"/>
        <v>0</v>
      </c>
      <c r="H312" s="18">
        <f t="shared" si="114"/>
        <v>0</v>
      </c>
      <c r="I312" s="18">
        <f t="shared" si="114"/>
        <v>0</v>
      </c>
      <c r="J312" s="18">
        <f t="shared" si="114"/>
        <v>0</v>
      </c>
      <c r="K312" s="14" t="s">
        <v>14</v>
      </c>
    </row>
    <row r="313" spans="1:11">
      <c r="A313" s="1">
        <v>296</v>
      </c>
      <c r="B313" s="40" t="s">
        <v>26</v>
      </c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4" t="s">
        <v>14</v>
      </c>
    </row>
    <row r="314" spans="1:11">
      <c r="A314" s="1">
        <v>297</v>
      </c>
      <c r="B314" s="40" t="s">
        <v>10</v>
      </c>
      <c r="C314" s="18"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4" t="s">
        <v>14</v>
      </c>
    </row>
    <row r="315" spans="1:11">
      <c r="A315" s="1">
        <v>298</v>
      </c>
      <c r="B315" s="40" t="s">
        <v>11</v>
      </c>
      <c r="C315" s="18">
        <f>E315</f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4" t="s">
        <v>14</v>
      </c>
    </row>
    <row r="316" spans="1:11">
      <c r="A316" s="1">
        <v>299</v>
      </c>
      <c r="B316" s="39" t="s">
        <v>117</v>
      </c>
      <c r="C316" s="18"/>
      <c r="D316" s="18"/>
      <c r="E316" s="18"/>
      <c r="F316" s="18"/>
      <c r="G316" s="18"/>
      <c r="H316" s="18"/>
      <c r="I316" s="18"/>
      <c r="J316" s="18"/>
      <c r="K316" s="14"/>
    </row>
    <row r="317" spans="1:11" ht="28.5" customHeight="1">
      <c r="A317" s="1">
        <v>300</v>
      </c>
      <c r="B317" s="40" t="s">
        <v>139</v>
      </c>
      <c r="C317" s="18">
        <f>C320</f>
        <v>0</v>
      </c>
      <c r="D317" s="18">
        <f t="shared" ref="D317:J317" si="115">D320</f>
        <v>0</v>
      </c>
      <c r="E317" s="18">
        <f t="shared" si="115"/>
        <v>0</v>
      </c>
      <c r="F317" s="18">
        <f t="shared" si="115"/>
        <v>0</v>
      </c>
      <c r="G317" s="18">
        <f t="shared" si="115"/>
        <v>0</v>
      </c>
      <c r="H317" s="18">
        <f t="shared" si="115"/>
        <v>0</v>
      </c>
      <c r="I317" s="18">
        <f t="shared" si="115"/>
        <v>0</v>
      </c>
      <c r="J317" s="18">
        <f t="shared" si="115"/>
        <v>0</v>
      </c>
      <c r="K317" s="14"/>
    </row>
    <row r="318" spans="1:11">
      <c r="A318" s="1">
        <v>301</v>
      </c>
      <c r="B318" s="40" t="s">
        <v>26</v>
      </c>
      <c r="C318" s="18"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4"/>
    </row>
    <row r="319" spans="1:11">
      <c r="A319" s="1">
        <v>302</v>
      </c>
      <c r="B319" s="40" t="s">
        <v>10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/>
    </row>
    <row r="320" spans="1:11">
      <c r="A320" s="1">
        <v>303</v>
      </c>
      <c r="B320" s="40" t="s">
        <v>11</v>
      </c>
      <c r="C320" s="18">
        <f>F320</f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4"/>
    </row>
    <row r="321" spans="1:11">
      <c r="A321" s="1">
        <v>304</v>
      </c>
      <c r="B321" s="39" t="s">
        <v>119</v>
      </c>
      <c r="C321" s="18"/>
      <c r="D321" s="18"/>
      <c r="E321" s="18"/>
      <c r="F321" s="18"/>
      <c r="G321" s="18"/>
      <c r="H321" s="18"/>
      <c r="I321" s="18"/>
      <c r="J321" s="18"/>
      <c r="K321" s="14"/>
    </row>
    <row r="322" spans="1:11" ht="61.5" customHeight="1">
      <c r="A322" s="1">
        <v>305</v>
      </c>
      <c r="B322" s="40" t="s">
        <v>140</v>
      </c>
      <c r="C322" s="18">
        <f>C325</f>
        <v>953850</v>
      </c>
      <c r="D322" s="18">
        <f t="shared" ref="D322:J322" si="116">D325</f>
        <v>0</v>
      </c>
      <c r="E322" s="18">
        <f t="shared" si="116"/>
        <v>0</v>
      </c>
      <c r="F322" s="18">
        <v>0</v>
      </c>
      <c r="G322" s="18">
        <v>953850</v>
      </c>
      <c r="H322" s="18">
        <f t="shared" si="116"/>
        <v>0</v>
      </c>
      <c r="I322" s="18">
        <f t="shared" si="116"/>
        <v>0</v>
      </c>
      <c r="J322" s="18">
        <f t="shared" si="116"/>
        <v>0</v>
      </c>
      <c r="K322" s="14" t="s">
        <v>14</v>
      </c>
    </row>
    <row r="323" spans="1:11">
      <c r="A323" s="1">
        <v>306</v>
      </c>
      <c r="B323" s="40" t="s">
        <v>26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4" t="s">
        <v>14</v>
      </c>
    </row>
    <row r="324" spans="1:11">
      <c r="A324" s="1">
        <v>307</v>
      </c>
      <c r="B324" s="40" t="s">
        <v>10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14</v>
      </c>
    </row>
    <row r="325" spans="1:11">
      <c r="A325" s="1">
        <v>308</v>
      </c>
      <c r="B325" s="40" t="s">
        <v>11</v>
      </c>
      <c r="C325" s="18">
        <f>SUM(D325:J325)</f>
        <v>953850</v>
      </c>
      <c r="D325" s="18">
        <v>0</v>
      </c>
      <c r="E325" s="18">
        <v>0</v>
      </c>
      <c r="F325" s="18">
        <v>0</v>
      </c>
      <c r="G325" s="18">
        <v>953850</v>
      </c>
      <c r="H325" s="18">
        <v>0</v>
      </c>
      <c r="I325" s="18">
        <v>0</v>
      </c>
      <c r="J325" s="18">
        <v>0</v>
      </c>
      <c r="K325" s="14" t="s">
        <v>14</v>
      </c>
    </row>
    <row r="326" spans="1:11">
      <c r="A326" s="1">
        <v>309</v>
      </c>
      <c r="B326" s="24" t="s">
        <v>121</v>
      </c>
      <c r="C326" s="18"/>
      <c r="D326" s="18"/>
      <c r="E326" s="18"/>
      <c r="F326" s="18"/>
      <c r="G326" s="18"/>
      <c r="H326" s="18"/>
      <c r="I326" s="18"/>
      <c r="J326" s="18"/>
      <c r="K326" s="14"/>
    </row>
    <row r="327" spans="1:11" ht="45">
      <c r="A327" s="1">
        <v>310</v>
      </c>
      <c r="B327" s="8" t="s">
        <v>207</v>
      </c>
      <c r="C327" s="18">
        <f>C328</f>
        <v>81287.839999999997</v>
      </c>
      <c r="D327" s="18">
        <f t="shared" ref="D327:J327" si="117">D328</f>
        <v>81287.839999999997</v>
      </c>
      <c r="E327" s="18">
        <f t="shared" si="117"/>
        <v>0</v>
      </c>
      <c r="F327" s="18">
        <f t="shared" si="117"/>
        <v>0</v>
      </c>
      <c r="G327" s="18">
        <f t="shared" si="117"/>
        <v>0</v>
      </c>
      <c r="H327" s="18">
        <f t="shared" si="117"/>
        <v>0</v>
      </c>
      <c r="I327" s="18">
        <f t="shared" si="117"/>
        <v>0</v>
      </c>
      <c r="J327" s="18">
        <f t="shared" si="117"/>
        <v>0</v>
      </c>
      <c r="K327" s="14"/>
    </row>
    <row r="328" spans="1:11">
      <c r="A328" s="1">
        <v>311</v>
      </c>
      <c r="B328" s="8" t="s">
        <v>3</v>
      </c>
      <c r="C328" s="18">
        <f>D328</f>
        <v>81287.839999999997</v>
      </c>
      <c r="D328" s="18">
        <v>81287.839999999997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4"/>
    </row>
    <row r="329" spans="1:11">
      <c r="A329" s="1">
        <v>312</v>
      </c>
      <c r="B329" s="24" t="s">
        <v>123</v>
      </c>
      <c r="C329" s="18"/>
      <c r="D329" s="18"/>
      <c r="E329" s="18"/>
      <c r="F329" s="18"/>
      <c r="G329" s="18"/>
      <c r="H329" s="18"/>
      <c r="I329" s="18"/>
      <c r="J329" s="18"/>
      <c r="K329" s="14"/>
    </row>
    <row r="330" spans="1:11" ht="60">
      <c r="A330" s="1">
        <v>313</v>
      </c>
      <c r="B330" s="8" t="s">
        <v>229</v>
      </c>
      <c r="C330" s="18">
        <f>C331</f>
        <v>0</v>
      </c>
      <c r="D330" s="18">
        <f t="shared" ref="D330:J330" si="118">D331</f>
        <v>0</v>
      </c>
      <c r="E330" s="18">
        <f t="shared" si="118"/>
        <v>0</v>
      </c>
      <c r="F330" s="18">
        <f t="shared" si="118"/>
        <v>0</v>
      </c>
      <c r="G330" s="18">
        <f t="shared" si="118"/>
        <v>0</v>
      </c>
      <c r="H330" s="18">
        <f t="shared" si="118"/>
        <v>0</v>
      </c>
      <c r="I330" s="18">
        <f t="shared" si="118"/>
        <v>0</v>
      </c>
      <c r="J330" s="18">
        <f t="shared" si="118"/>
        <v>0</v>
      </c>
      <c r="K330" s="14"/>
    </row>
    <row r="331" spans="1:11">
      <c r="A331" s="1">
        <v>314</v>
      </c>
      <c r="B331" s="8" t="s">
        <v>3</v>
      </c>
      <c r="C331" s="18">
        <f>D331+E331+F331+G331+H331+I331+J331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/>
    </row>
    <row r="332" spans="1:11">
      <c r="A332" s="1">
        <v>315</v>
      </c>
      <c r="B332" s="71" t="s">
        <v>212</v>
      </c>
      <c r="C332" s="72"/>
      <c r="D332" s="72"/>
      <c r="E332" s="72"/>
      <c r="F332" s="72"/>
      <c r="G332" s="72"/>
      <c r="H332" s="72"/>
      <c r="I332" s="72"/>
      <c r="J332" s="72"/>
      <c r="K332" s="72"/>
    </row>
    <row r="333" spans="1:11" ht="30" customHeight="1">
      <c r="A333" s="1">
        <v>316</v>
      </c>
      <c r="B333" s="28" t="s">
        <v>33</v>
      </c>
      <c r="C333" s="25">
        <f>C337</f>
        <v>40611041.340000004</v>
      </c>
      <c r="D333" s="25">
        <f t="shared" ref="D333:J333" si="119">D337</f>
        <v>3396534.09</v>
      </c>
      <c r="E333" s="25">
        <f t="shared" si="119"/>
        <v>5393807.25</v>
      </c>
      <c r="F333" s="25">
        <f t="shared" si="119"/>
        <v>3130341</v>
      </c>
      <c r="G333" s="25">
        <f t="shared" si="119"/>
        <v>7450359</v>
      </c>
      <c r="H333" s="25">
        <f t="shared" si="119"/>
        <v>6780000</v>
      </c>
      <c r="I333" s="25">
        <f t="shared" si="119"/>
        <v>7230000</v>
      </c>
      <c r="J333" s="25">
        <f t="shared" si="119"/>
        <v>7230000</v>
      </c>
      <c r="K333" s="26" t="s">
        <v>7</v>
      </c>
    </row>
    <row r="334" spans="1:11">
      <c r="A334" s="1">
        <v>317</v>
      </c>
      <c r="B334" s="7" t="s">
        <v>10</v>
      </c>
      <c r="C334" s="25">
        <f>C338</f>
        <v>1563100</v>
      </c>
      <c r="D334" s="25">
        <f t="shared" ref="D334:J334" si="120">D338</f>
        <v>877800</v>
      </c>
      <c r="E334" s="25">
        <f t="shared" si="120"/>
        <v>685300</v>
      </c>
      <c r="F334" s="25">
        <f t="shared" si="120"/>
        <v>0</v>
      </c>
      <c r="G334" s="25">
        <f t="shared" si="120"/>
        <v>0</v>
      </c>
      <c r="H334" s="25">
        <f t="shared" si="120"/>
        <v>0</v>
      </c>
      <c r="I334" s="25">
        <f t="shared" si="120"/>
        <v>0</v>
      </c>
      <c r="J334" s="25">
        <f t="shared" si="120"/>
        <v>0</v>
      </c>
      <c r="K334" s="26" t="s">
        <v>7</v>
      </c>
    </row>
    <row r="335" spans="1:11">
      <c r="A335" s="1">
        <v>318</v>
      </c>
      <c r="B335" s="7" t="s">
        <v>11</v>
      </c>
      <c r="C335" s="25">
        <f>C339</f>
        <v>39047941.340000004</v>
      </c>
      <c r="D335" s="25">
        <f t="shared" ref="D335:J335" si="121">D339</f>
        <v>2518734.09</v>
      </c>
      <c r="E335" s="25">
        <f t="shared" si="121"/>
        <v>4708507.25</v>
      </c>
      <c r="F335" s="25">
        <f t="shared" si="121"/>
        <v>3130341</v>
      </c>
      <c r="G335" s="25">
        <f t="shared" si="121"/>
        <v>7450359</v>
      </c>
      <c r="H335" s="25">
        <f t="shared" si="121"/>
        <v>6780000</v>
      </c>
      <c r="I335" s="25">
        <f t="shared" si="121"/>
        <v>7230000</v>
      </c>
      <c r="J335" s="25">
        <f t="shared" si="121"/>
        <v>7230000</v>
      </c>
      <c r="K335" s="26" t="s">
        <v>7</v>
      </c>
    </row>
    <row r="336" spans="1:11" ht="15" customHeight="1">
      <c r="A336" s="1">
        <v>319</v>
      </c>
      <c r="B336" s="78" t="s">
        <v>12</v>
      </c>
      <c r="C336" s="79"/>
      <c r="D336" s="79"/>
      <c r="E336" s="79"/>
      <c r="F336" s="79"/>
      <c r="G336" s="79"/>
      <c r="H336" s="79"/>
      <c r="I336" s="79"/>
      <c r="J336" s="79"/>
      <c r="K336" s="80"/>
    </row>
    <row r="337" spans="1:11" ht="30.75" customHeight="1">
      <c r="A337" s="1">
        <v>320</v>
      </c>
      <c r="B337" s="7" t="s">
        <v>167</v>
      </c>
      <c r="C337" s="25">
        <f>C338+C339</f>
        <v>40611041.340000004</v>
      </c>
      <c r="D337" s="25">
        <f t="shared" ref="D337:J337" si="122">D338+D339</f>
        <v>3396534.09</v>
      </c>
      <c r="E337" s="25">
        <f t="shared" si="122"/>
        <v>5393807.25</v>
      </c>
      <c r="F337" s="25">
        <f t="shared" si="122"/>
        <v>3130341</v>
      </c>
      <c r="G337" s="25">
        <f t="shared" si="122"/>
        <v>7450359</v>
      </c>
      <c r="H337" s="25">
        <f t="shared" si="122"/>
        <v>6780000</v>
      </c>
      <c r="I337" s="25">
        <f t="shared" si="122"/>
        <v>7230000</v>
      </c>
      <c r="J337" s="25">
        <f t="shared" si="122"/>
        <v>7230000</v>
      </c>
      <c r="K337" s="26" t="s">
        <v>7</v>
      </c>
    </row>
    <row r="338" spans="1:11">
      <c r="A338" s="1">
        <v>321</v>
      </c>
      <c r="B338" s="7" t="s">
        <v>10</v>
      </c>
      <c r="C338" s="25">
        <f>C346</f>
        <v>1563100</v>
      </c>
      <c r="D338" s="25">
        <f t="shared" ref="D338:J338" si="123">D346</f>
        <v>877800</v>
      </c>
      <c r="E338" s="25">
        <f t="shared" si="123"/>
        <v>685300</v>
      </c>
      <c r="F338" s="25">
        <f t="shared" si="123"/>
        <v>0</v>
      </c>
      <c r="G338" s="25">
        <f t="shared" si="123"/>
        <v>0</v>
      </c>
      <c r="H338" s="25">
        <f t="shared" si="123"/>
        <v>0</v>
      </c>
      <c r="I338" s="25">
        <f t="shared" si="123"/>
        <v>0</v>
      </c>
      <c r="J338" s="25">
        <f t="shared" si="123"/>
        <v>0</v>
      </c>
      <c r="K338" s="26" t="s">
        <v>7</v>
      </c>
    </row>
    <row r="339" spans="1:11">
      <c r="A339" s="1">
        <v>322</v>
      </c>
      <c r="B339" s="7" t="s">
        <v>11</v>
      </c>
      <c r="C339" s="25">
        <f>C343+C347+C350+C354</f>
        <v>39047941.340000004</v>
      </c>
      <c r="D339" s="25">
        <f t="shared" ref="D339:J339" si="124">D343+D347+D350+D354</f>
        <v>2518734.09</v>
      </c>
      <c r="E339" s="25">
        <f t="shared" si="124"/>
        <v>4708507.25</v>
      </c>
      <c r="F339" s="25">
        <f t="shared" si="124"/>
        <v>3130341</v>
      </c>
      <c r="G339" s="25">
        <f t="shared" si="124"/>
        <v>7450359</v>
      </c>
      <c r="H339" s="25">
        <f t="shared" si="124"/>
        <v>6780000</v>
      </c>
      <c r="I339" s="25">
        <f t="shared" si="124"/>
        <v>7230000</v>
      </c>
      <c r="J339" s="25">
        <f t="shared" si="124"/>
        <v>7230000</v>
      </c>
      <c r="K339" s="26" t="s">
        <v>7</v>
      </c>
    </row>
    <row r="340" spans="1:11">
      <c r="A340" s="1">
        <v>323</v>
      </c>
      <c r="B340" s="28" t="s">
        <v>116</v>
      </c>
      <c r="C340" s="25"/>
      <c r="D340" s="25"/>
      <c r="E340" s="25"/>
      <c r="F340" s="25"/>
      <c r="G340" s="25"/>
      <c r="H340" s="25"/>
      <c r="I340" s="25"/>
      <c r="J340" s="25"/>
      <c r="K340" s="26"/>
    </row>
    <row r="341" spans="1:11" ht="77.25" customHeight="1">
      <c r="A341" s="1">
        <v>324</v>
      </c>
      <c r="B341" s="7" t="s">
        <v>34</v>
      </c>
      <c r="C341" s="25">
        <f>C343</f>
        <v>6928426</v>
      </c>
      <c r="D341" s="25">
        <f t="shared" ref="D341:J341" si="125">D343</f>
        <v>1321000</v>
      </c>
      <c r="E341" s="25">
        <v>788574</v>
      </c>
      <c r="F341" s="25">
        <v>760281</v>
      </c>
      <c r="G341" s="25">
        <v>2078571</v>
      </c>
      <c r="H341" s="25">
        <f t="shared" si="125"/>
        <v>870000</v>
      </c>
      <c r="I341" s="25">
        <f t="shared" si="125"/>
        <v>630000</v>
      </c>
      <c r="J341" s="25">
        <f t="shared" si="125"/>
        <v>480000</v>
      </c>
      <c r="K341" s="26" t="s">
        <v>35</v>
      </c>
    </row>
    <row r="342" spans="1:11">
      <c r="A342" s="1">
        <v>325</v>
      </c>
      <c r="B342" s="7" t="s">
        <v>10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6" t="s">
        <v>7</v>
      </c>
    </row>
    <row r="343" spans="1:11">
      <c r="A343" s="1">
        <v>326</v>
      </c>
      <c r="B343" s="7" t="s">
        <v>11</v>
      </c>
      <c r="C343" s="25">
        <f>SUM(D343:J343)</f>
        <v>6928426</v>
      </c>
      <c r="D343" s="25">
        <v>1321000</v>
      </c>
      <c r="E343" s="25">
        <v>788574</v>
      </c>
      <c r="F343" s="25">
        <v>760281</v>
      </c>
      <c r="G343" s="25">
        <v>2078571</v>
      </c>
      <c r="H343" s="25">
        <v>870000</v>
      </c>
      <c r="I343" s="25">
        <v>630000</v>
      </c>
      <c r="J343" s="25">
        <v>480000</v>
      </c>
      <c r="K343" s="26" t="s">
        <v>7</v>
      </c>
    </row>
    <row r="344" spans="1:11">
      <c r="A344" s="1">
        <v>327</v>
      </c>
      <c r="B344" s="28" t="s">
        <v>117</v>
      </c>
      <c r="C344" s="25"/>
      <c r="D344" s="25"/>
      <c r="E344" s="25"/>
      <c r="F344" s="25"/>
      <c r="G344" s="25"/>
      <c r="H344" s="25"/>
      <c r="I344" s="25"/>
      <c r="J344" s="25"/>
      <c r="K344" s="26"/>
    </row>
    <row r="345" spans="1:11" ht="33" customHeight="1">
      <c r="A345" s="1">
        <v>328</v>
      </c>
      <c r="B345" s="7" t="s">
        <v>36</v>
      </c>
      <c r="C345" s="25">
        <f>C346</f>
        <v>1563100</v>
      </c>
      <c r="D345" s="25">
        <f t="shared" ref="D345:J345" si="126">D346</f>
        <v>877800</v>
      </c>
      <c r="E345" s="25">
        <v>685300</v>
      </c>
      <c r="F345" s="25">
        <f t="shared" si="126"/>
        <v>0</v>
      </c>
      <c r="G345" s="25">
        <f t="shared" si="126"/>
        <v>0</v>
      </c>
      <c r="H345" s="25">
        <f t="shared" si="126"/>
        <v>0</v>
      </c>
      <c r="I345" s="25">
        <f t="shared" si="126"/>
        <v>0</v>
      </c>
      <c r="J345" s="25">
        <f t="shared" si="126"/>
        <v>0</v>
      </c>
      <c r="K345" s="26"/>
    </row>
    <row r="346" spans="1:11">
      <c r="A346" s="1">
        <v>329</v>
      </c>
      <c r="B346" s="7" t="s">
        <v>10</v>
      </c>
      <c r="C346" s="25">
        <f>D346+E346+F346+G346+H346+I346+J346</f>
        <v>1563100</v>
      </c>
      <c r="D346" s="25">
        <v>877800</v>
      </c>
      <c r="E346" s="25">
        <v>685300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6"/>
    </row>
    <row r="347" spans="1:11">
      <c r="A347" s="1">
        <v>330</v>
      </c>
      <c r="B347" s="7" t="s">
        <v>11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6"/>
    </row>
    <row r="348" spans="1:11">
      <c r="A348" s="1">
        <v>331</v>
      </c>
      <c r="B348" s="28" t="s">
        <v>119</v>
      </c>
      <c r="C348" s="25"/>
      <c r="D348" s="25"/>
      <c r="E348" s="25"/>
      <c r="F348" s="25"/>
      <c r="G348" s="25"/>
      <c r="H348" s="25"/>
      <c r="I348" s="25"/>
      <c r="J348" s="25"/>
      <c r="K348" s="26"/>
    </row>
    <row r="349" spans="1:11" ht="59.25" customHeight="1">
      <c r="A349" s="1">
        <v>332</v>
      </c>
      <c r="B349" s="7" t="s">
        <v>168</v>
      </c>
      <c r="C349" s="25">
        <f>C350</f>
        <v>5459491</v>
      </c>
      <c r="D349" s="25">
        <f t="shared" ref="D349:J349" si="127">D350</f>
        <v>0</v>
      </c>
      <c r="E349" s="25">
        <f>E350</f>
        <v>1444372</v>
      </c>
      <c r="F349" s="25">
        <f t="shared" si="127"/>
        <v>905119</v>
      </c>
      <c r="G349" s="25">
        <f t="shared" si="127"/>
        <v>700000</v>
      </c>
      <c r="H349" s="25">
        <f t="shared" si="127"/>
        <v>610000</v>
      </c>
      <c r="I349" s="25">
        <f t="shared" si="127"/>
        <v>850000</v>
      </c>
      <c r="J349" s="25">
        <f t="shared" si="127"/>
        <v>950000</v>
      </c>
      <c r="K349" s="26" t="s">
        <v>38</v>
      </c>
    </row>
    <row r="350" spans="1:11">
      <c r="A350" s="1">
        <v>333</v>
      </c>
      <c r="B350" s="7" t="s">
        <v>11</v>
      </c>
      <c r="C350" s="25">
        <f>SUM(D350:J350)</f>
        <v>5459491</v>
      </c>
      <c r="D350" s="25">
        <v>0</v>
      </c>
      <c r="E350" s="25">
        <v>1444372</v>
      </c>
      <c r="F350" s="25">
        <v>905119</v>
      </c>
      <c r="G350" s="25">
        <v>700000</v>
      </c>
      <c r="H350" s="25">
        <v>610000</v>
      </c>
      <c r="I350" s="25">
        <v>850000</v>
      </c>
      <c r="J350" s="25">
        <v>950000</v>
      </c>
      <c r="K350" s="26" t="s">
        <v>7</v>
      </c>
    </row>
    <row r="351" spans="1:11">
      <c r="A351" s="1">
        <v>334</v>
      </c>
      <c r="B351" s="28" t="s">
        <v>121</v>
      </c>
      <c r="C351" s="25"/>
      <c r="D351" s="25"/>
      <c r="E351" s="25"/>
      <c r="F351" s="25"/>
      <c r="G351" s="25"/>
      <c r="H351" s="25"/>
      <c r="I351" s="25"/>
      <c r="J351" s="25"/>
      <c r="K351" s="26"/>
    </row>
    <row r="352" spans="1:11" ht="62.25" customHeight="1">
      <c r="A352" s="1">
        <v>335</v>
      </c>
      <c r="B352" s="8" t="s">
        <v>39</v>
      </c>
      <c r="C352" s="25">
        <f>C354</f>
        <v>26660024.34</v>
      </c>
      <c r="D352" s="25">
        <f t="shared" ref="D352:J352" si="128">D354</f>
        <v>1197734.0900000001</v>
      </c>
      <c r="E352" s="25">
        <v>2475561.25</v>
      </c>
      <c r="F352" s="25">
        <v>1464941</v>
      </c>
      <c r="G352" s="25">
        <v>4671788</v>
      </c>
      <c r="H352" s="25">
        <f t="shared" si="128"/>
        <v>5300000</v>
      </c>
      <c r="I352" s="25">
        <f t="shared" si="128"/>
        <v>5750000</v>
      </c>
      <c r="J352" s="25">
        <f t="shared" si="128"/>
        <v>5800000</v>
      </c>
      <c r="K352" s="26">
        <v>5</v>
      </c>
    </row>
    <row r="353" spans="1:11">
      <c r="A353" s="1">
        <v>336</v>
      </c>
      <c r="B353" s="7" t="s">
        <v>37</v>
      </c>
      <c r="C353" s="25"/>
      <c r="D353" s="25"/>
      <c r="E353" s="25"/>
      <c r="F353" s="25"/>
      <c r="G353" s="25"/>
      <c r="H353" s="25"/>
      <c r="I353" s="25"/>
      <c r="J353" s="25"/>
      <c r="K353" s="26"/>
    </row>
    <row r="354" spans="1:11">
      <c r="A354" s="1">
        <v>337</v>
      </c>
      <c r="B354" s="7" t="s">
        <v>11</v>
      </c>
      <c r="C354" s="25">
        <f>D354+E354+F354+G354+H354+I354+J354</f>
        <v>26660024.34</v>
      </c>
      <c r="D354" s="25">
        <v>1197734.0900000001</v>
      </c>
      <c r="E354" s="25">
        <v>2475561.25</v>
      </c>
      <c r="F354" s="25">
        <v>1464941</v>
      </c>
      <c r="G354" s="25">
        <v>4671788</v>
      </c>
      <c r="H354" s="25">
        <v>5300000</v>
      </c>
      <c r="I354" s="25">
        <v>5750000</v>
      </c>
      <c r="J354" s="25">
        <v>5800000</v>
      </c>
      <c r="K354" s="26" t="s">
        <v>40</v>
      </c>
    </row>
    <row r="355" spans="1:11" ht="28.5" customHeight="1">
      <c r="A355" s="1">
        <v>338</v>
      </c>
      <c r="B355" s="75" t="s">
        <v>213</v>
      </c>
      <c r="C355" s="72"/>
      <c r="D355" s="72"/>
      <c r="E355" s="72"/>
      <c r="F355" s="72"/>
      <c r="G355" s="72"/>
      <c r="H355" s="72"/>
      <c r="I355" s="72"/>
      <c r="J355" s="72"/>
      <c r="K355" s="72"/>
    </row>
    <row r="356" spans="1:11" ht="29.25" customHeight="1">
      <c r="A356" s="1">
        <v>339</v>
      </c>
      <c r="B356" s="24" t="s">
        <v>41</v>
      </c>
      <c r="C356" s="18">
        <f>C361</f>
        <v>212555863.39999998</v>
      </c>
      <c r="D356" s="18">
        <f t="shared" ref="D356:F356" si="129">D361</f>
        <v>201388765.07999998</v>
      </c>
      <c r="E356" s="18">
        <f t="shared" si="129"/>
        <v>10610243.41</v>
      </c>
      <c r="F356" s="18">
        <f t="shared" si="129"/>
        <v>556854.91</v>
      </c>
      <c r="G356" s="18">
        <f t="shared" ref="G356:J356" si="130">G358+G359</f>
        <v>0</v>
      </c>
      <c r="H356" s="18">
        <f t="shared" si="130"/>
        <v>0</v>
      </c>
      <c r="I356" s="18">
        <f t="shared" si="130"/>
        <v>0</v>
      </c>
      <c r="J356" s="18">
        <f t="shared" si="130"/>
        <v>0</v>
      </c>
      <c r="K356" s="14" t="s">
        <v>22</v>
      </c>
    </row>
    <row r="357" spans="1:11">
      <c r="A357" s="1">
        <v>340</v>
      </c>
      <c r="B357" s="8" t="s">
        <v>26</v>
      </c>
      <c r="C357" s="18">
        <f>C362</f>
        <v>0</v>
      </c>
      <c r="D357" s="18">
        <f t="shared" ref="D357:F357" si="131">D362</f>
        <v>0</v>
      </c>
      <c r="E357" s="18">
        <f t="shared" si="131"/>
        <v>0</v>
      </c>
      <c r="F357" s="18">
        <f t="shared" si="131"/>
        <v>0</v>
      </c>
      <c r="G357" s="18">
        <v>0</v>
      </c>
      <c r="H357" s="18">
        <v>0</v>
      </c>
      <c r="I357" s="18">
        <v>0</v>
      </c>
      <c r="J357" s="18">
        <v>0</v>
      </c>
      <c r="K357" s="14" t="s">
        <v>7</v>
      </c>
    </row>
    <row r="358" spans="1:11">
      <c r="A358" s="1">
        <v>341</v>
      </c>
      <c r="B358" s="8" t="s">
        <v>10</v>
      </c>
      <c r="C358" s="18">
        <f>C363</f>
        <v>128353279.55</v>
      </c>
      <c r="D358" s="18">
        <f t="shared" ref="D358:I358" si="132">D363</f>
        <v>128353279.55</v>
      </c>
      <c r="E358" s="18">
        <f t="shared" si="132"/>
        <v>0</v>
      </c>
      <c r="F358" s="18">
        <f t="shared" si="132"/>
        <v>0</v>
      </c>
      <c r="G358" s="18">
        <f t="shared" si="132"/>
        <v>0</v>
      </c>
      <c r="H358" s="18">
        <f t="shared" si="132"/>
        <v>0</v>
      </c>
      <c r="I358" s="18">
        <f t="shared" si="132"/>
        <v>0</v>
      </c>
      <c r="J358" s="18">
        <v>0</v>
      </c>
      <c r="K358" s="14" t="s">
        <v>22</v>
      </c>
    </row>
    <row r="359" spans="1:11">
      <c r="A359" s="1">
        <v>342</v>
      </c>
      <c r="B359" s="8" t="s">
        <v>11</v>
      </c>
      <c r="C359" s="18">
        <f>C364</f>
        <v>84202583.849999994</v>
      </c>
      <c r="D359" s="18">
        <f t="shared" ref="D359:J359" si="133">D364</f>
        <v>73035485.530000001</v>
      </c>
      <c r="E359" s="18">
        <f t="shared" si="133"/>
        <v>10610243.41</v>
      </c>
      <c r="F359" s="18">
        <f t="shared" si="133"/>
        <v>556854.91</v>
      </c>
      <c r="G359" s="18">
        <f t="shared" si="133"/>
        <v>0</v>
      </c>
      <c r="H359" s="18">
        <f t="shared" si="133"/>
        <v>0</v>
      </c>
      <c r="I359" s="18">
        <f t="shared" si="133"/>
        <v>0</v>
      </c>
      <c r="J359" s="18">
        <f t="shared" si="133"/>
        <v>0</v>
      </c>
      <c r="K359" s="14" t="s">
        <v>22</v>
      </c>
    </row>
    <row r="360" spans="1:11">
      <c r="A360" s="1">
        <v>343</v>
      </c>
      <c r="B360" s="71" t="s">
        <v>42</v>
      </c>
      <c r="C360" s="76"/>
      <c r="D360" s="76"/>
      <c r="E360" s="76"/>
      <c r="F360" s="76"/>
      <c r="G360" s="76"/>
      <c r="H360" s="76"/>
      <c r="I360" s="76"/>
      <c r="J360" s="76"/>
      <c r="K360" s="76"/>
    </row>
    <row r="361" spans="1:11" ht="30" customHeight="1">
      <c r="A361" s="1">
        <v>344</v>
      </c>
      <c r="B361" s="8" t="s">
        <v>169</v>
      </c>
      <c r="C361" s="18">
        <f>C366</f>
        <v>212555863.39999998</v>
      </c>
      <c r="D361" s="18">
        <f t="shared" ref="D361:J361" si="134">D366</f>
        <v>201388765.07999998</v>
      </c>
      <c r="E361" s="18">
        <f t="shared" si="134"/>
        <v>10610243.41</v>
      </c>
      <c r="F361" s="18">
        <f t="shared" si="134"/>
        <v>556854.91</v>
      </c>
      <c r="G361" s="18">
        <f t="shared" si="134"/>
        <v>0</v>
      </c>
      <c r="H361" s="18">
        <f t="shared" si="134"/>
        <v>0</v>
      </c>
      <c r="I361" s="18">
        <f t="shared" si="134"/>
        <v>0</v>
      </c>
      <c r="J361" s="18">
        <f t="shared" si="134"/>
        <v>0</v>
      </c>
      <c r="K361" s="14" t="s">
        <v>22</v>
      </c>
    </row>
    <row r="362" spans="1:11">
      <c r="A362" s="1">
        <v>345</v>
      </c>
      <c r="B362" s="8" t="s">
        <v>26</v>
      </c>
      <c r="C362" s="18">
        <f>C367</f>
        <v>0</v>
      </c>
      <c r="D362" s="18">
        <f t="shared" ref="D362:G362" si="135">D367</f>
        <v>0</v>
      </c>
      <c r="E362" s="18">
        <f t="shared" si="135"/>
        <v>0</v>
      </c>
      <c r="F362" s="18">
        <f t="shared" si="135"/>
        <v>0</v>
      </c>
      <c r="G362" s="18">
        <f t="shared" si="135"/>
        <v>0</v>
      </c>
      <c r="H362" s="18">
        <v>0</v>
      </c>
      <c r="I362" s="18">
        <v>0</v>
      </c>
      <c r="J362" s="18">
        <v>0</v>
      </c>
      <c r="K362" s="14" t="s">
        <v>7</v>
      </c>
    </row>
    <row r="363" spans="1:11">
      <c r="A363" s="1">
        <v>346</v>
      </c>
      <c r="B363" s="8" t="s">
        <v>10</v>
      </c>
      <c r="C363" s="18">
        <f>C368</f>
        <v>128353279.55</v>
      </c>
      <c r="D363" s="18">
        <f t="shared" ref="D363:G363" si="136">D368</f>
        <v>128353279.55</v>
      </c>
      <c r="E363" s="18">
        <f t="shared" si="136"/>
        <v>0</v>
      </c>
      <c r="F363" s="18">
        <f t="shared" si="136"/>
        <v>0</v>
      </c>
      <c r="G363" s="18">
        <f t="shared" si="136"/>
        <v>0</v>
      </c>
      <c r="H363" s="18">
        <f t="shared" ref="H363:I363" si="137">H368</f>
        <v>0</v>
      </c>
      <c r="I363" s="18">
        <f t="shared" si="137"/>
        <v>0</v>
      </c>
      <c r="J363" s="18">
        <f t="shared" ref="J363:J364" si="138">J368</f>
        <v>0</v>
      </c>
      <c r="K363" s="14" t="s">
        <v>22</v>
      </c>
    </row>
    <row r="364" spans="1:11">
      <c r="A364" s="1">
        <v>347</v>
      </c>
      <c r="B364" s="8" t="s">
        <v>11</v>
      </c>
      <c r="C364" s="18">
        <f>C369</f>
        <v>84202583.849999994</v>
      </c>
      <c r="D364" s="18">
        <f t="shared" ref="D364:I364" si="139">D369</f>
        <v>73035485.530000001</v>
      </c>
      <c r="E364" s="18">
        <f t="shared" si="139"/>
        <v>10610243.41</v>
      </c>
      <c r="F364" s="18">
        <f t="shared" si="139"/>
        <v>556854.91</v>
      </c>
      <c r="G364" s="18">
        <f t="shared" si="139"/>
        <v>0</v>
      </c>
      <c r="H364" s="18">
        <f t="shared" si="139"/>
        <v>0</v>
      </c>
      <c r="I364" s="18">
        <f t="shared" si="139"/>
        <v>0</v>
      </c>
      <c r="J364" s="18">
        <f t="shared" si="138"/>
        <v>0</v>
      </c>
      <c r="K364" s="14" t="s">
        <v>22</v>
      </c>
    </row>
    <row r="365" spans="1:11">
      <c r="A365" s="1">
        <v>348</v>
      </c>
      <c r="B365" s="71" t="s">
        <v>44</v>
      </c>
      <c r="C365" s="76"/>
      <c r="D365" s="76"/>
      <c r="E365" s="76"/>
      <c r="F365" s="76"/>
      <c r="G365" s="76"/>
      <c r="H365" s="76"/>
      <c r="I365" s="76"/>
      <c r="J365" s="76"/>
      <c r="K365" s="76"/>
    </row>
    <row r="366" spans="1:11" ht="46.5" customHeight="1">
      <c r="A366" s="1">
        <v>349</v>
      </c>
      <c r="B366" s="40" t="s">
        <v>170</v>
      </c>
      <c r="C366" s="18">
        <f>C367+C368+C369</f>
        <v>212555863.39999998</v>
      </c>
      <c r="D366" s="18">
        <f t="shared" ref="D366:J366" si="140">D367+D368+D369</f>
        <v>201388765.07999998</v>
      </c>
      <c r="E366" s="18">
        <f t="shared" si="140"/>
        <v>10610243.41</v>
      </c>
      <c r="F366" s="18">
        <f t="shared" si="140"/>
        <v>556854.91</v>
      </c>
      <c r="G366" s="18">
        <f t="shared" si="140"/>
        <v>0</v>
      </c>
      <c r="H366" s="18">
        <f t="shared" si="140"/>
        <v>0</v>
      </c>
      <c r="I366" s="18">
        <f t="shared" si="140"/>
        <v>0</v>
      </c>
      <c r="J366" s="18">
        <f t="shared" si="140"/>
        <v>0</v>
      </c>
      <c r="K366" s="14" t="s">
        <v>14</v>
      </c>
    </row>
    <row r="367" spans="1:11">
      <c r="A367" s="1">
        <v>350</v>
      </c>
      <c r="B367" s="8" t="s">
        <v>26</v>
      </c>
      <c r="C367" s="18">
        <f>C399+C404</f>
        <v>0</v>
      </c>
      <c r="D367" s="18">
        <f t="shared" ref="D367:F367" si="141">D399+D404</f>
        <v>0</v>
      </c>
      <c r="E367" s="18">
        <f t="shared" si="141"/>
        <v>0</v>
      </c>
      <c r="F367" s="18">
        <f t="shared" si="141"/>
        <v>0</v>
      </c>
      <c r="G367" s="18">
        <f t="shared" ref="G367:J367" si="142">G387</f>
        <v>0</v>
      </c>
      <c r="H367" s="18">
        <f t="shared" si="142"/>
        <v>0</v>
      </c>
      <c r="I367" s="18">
        <f t="shared" si="142"/>
        <v>0</v>
      </c>
      <c r="J367" s="18">
        <f t="shared" si="142"/>
        <v>0</v>
      </c>
      <c r="K367" s="14" t="s">
        <v>14</v>
      </c>
    </row>
    <row r="368" spans="1:11">
      <c r="A368" s="1">
        <v>351</v>
      </c>
      <c r="B368" s="8" t="s">
        <v>10</v>
      </c>
      <c r="C368" s="18">
        <f>D368+E368+F368+G368+H368+I368+J368</f>
        <v>128353279.55</v>
      </c>
      <c r="D368" s="18">
        <v>128353279.55</v>
      </c>
      <c r="E368" s="18">
        <f>E392+E400+E405</f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4" t="s">
        <v>14</v>
      </c>
    </row>
    <row r="369" spans="1:11">
      <c r="A369" s="1">
        <v>352</v>
      </c>
      <c r="B369" s="8" t="s">
        <v>11</v>
      </c>
      <c r="C369" s="18">
        <f>C374+C379+C379+C384+C389+C393+C396+C401+C406+C411</f>
        <v>84202583.849999994</v>
      </c>
      <c r="D369" s="18">
        <f t="shared" ref="D369:J369" si="143">D374+D379+D379+D384+D389+D393+D396+D401+D406+D411</f>
        <v>73035485.530000001</v>
      </c>
      <c r="E369" s="18">
        <f t="shared" si="143"/>
        <v>10610243.41</v>
      </c>
      <c r="F369" s="18">
        <f t="shared" si="143"/>
        <v>556854.91</v>
      </c>
      <c r="G369" s="18">
        <f t="shared" si="143"/>
        <v>0</v>
      </c>
      <c r="H369" s="18">
        <f t="shared" si="143"/>
        <v>0</v>
      </c>
      <c r="I369" s="18">
        <f t="shared" si="143"/>
        <v>0</v>
      </c>
      <c r="J369" s="18">
        <f t="shared" si="143"/>
        <v>0</v>
      </c>
      <c r="K369" s="14" t="s">
        <v>14</v>
      </c>
    </row>
    <row r="370" spans="1:11">
      <c r="A370" s="1">
        <v>353</v>
      </c>
      <c r="B370" s="24" t="s">
        <v>116</v>
      </c>
      <c r="C370" s="18"/>
      <c r="D370" s="18"/>
      <c r="E370" s="18"/>
      <c r="F370" s="18"/>
      <c r="G370" s="18"/>
      <c r="H370" s="18"/>
      <c r="I370" s="18"/>
      <c r="J370" s="18"/>
      <c r="K370" s="14"/>
    </row>
    <row r="371" spans="1:11" ht="51" customHeight="1">
      <c r="A371" s="1">
        <v>354</v>
      </c>
      <c r="B371" s="8" t="s">
        <v>144</v>
      </c>
      <c r="C371" s="18">
        <f>C374</f>
        <v>20308397.050000001</v>
      </c>
      <c r="D371" s="18">
        <f t="shared" ref="D371:J371" si="144">D374</f>
        <v>20308397.050000001</v>
      </c>
      <c r="E371" s="18">
        <f t="shared" si="144"/>
        <v>0</v>
      </c>
      <c r="F371" s="18">
        <f t="shared" si="144"/>
        <v>0</v>
      </c>
      <c r="G371" s="18">
        <f t="shared" si="144"/>
        <v>0</v>
      </c>
      <c r="H371" s="18">
        <f t="shared" si="144"/>
        <v>0</v>
      </c>
      <c r="I371" s="18">
        <f t="shared" si="144"/>
        <v>0</v>
      </c>
      <c r="J371" s="18">
        <f t="shared" si="144"/>
        <v>0</v>
      </c>
      <c r="K371" s="14"/>
    </row>
    <row r="372" spans="1:11">
      <c r="A372" s="1">
        <v>355</v>
      </c>
      <c r="B372" s="8" t="s">
        <v>26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4"/>
    </row>
    <row r="373" spans="1:11">
      <c r="A373" s="1">
        <v>356</v>
      </c>
      <c r="B373" s="8" t="s">
        <v>10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4"/>
    </row>
    <row r="374" spans="1:11">
      <c r="A374" s="1">
        <v>357</v>
      </c>
      <c r="B374" s="8" t="s">
        <v>11</v>
      </c>
      <c r="C374" s="18">
        <f>D374</f>
        <v>20308397.050000001</v>
      </c>
      <c r="D374" s="18">
        <v>20308397.050000001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4"/>
    </row>
    <row r="375" spans="1:11">
      <c r="A375" s="1">
        <v>358</v>
      </c>
      <c r="B375" s="24" t="s">
        <v>117</v>
      </c>
      <c r="C375" s="18"/>
      <c r="D375" s="18"/>
      <c r="E375" s="18"/>
      <c r="F375" s="18"/>
      <c r="G375" s="18"/>
      <c r="H375" s="18"/>
      <c r="I375" s="18"/>
      <c r="J375" s="18"/>
      <c r="K375" s="14"/>
    </row>
    <row r="376" spans="1:11" ht="155.25" customHeight="1">
      <c r="A376" s="1">
        <v>359</v>
      </c>
      <c r="B376" s="8" t="s">
        <v>145</v>
      </c>
      <c r="C376" s="18">
        <f>C378</f>
        <v>45592375.380000003</v>
      </c>
      <c r="D376" s="18">
        <v>45592375.380000003</v>
      </c>
      <c r="E376" s="18">
        <f t="shared" ref="E376:F376" si="145">E378</f>
        <v>0</v>
      </c>
      <c r="F376" s="18">
        <f t="shared" si="145"/>
        <v>0</v>
      </c>
      <c r="G376" s="18">
        <v>0</v>
      </c>
      <c r="H376" s="18">
        <v>0</v>
      </c>
      <c r="I376" s="18">
        <v>0</v>
      </c>
      <c r="J376" s="18">
        <v>0</v>
      </c>
      <c r="K376" s="14"/>
    </row>
    <row r="377" spans="1:11">
      <c r="A377" s="1">
        <v>360</v>
      </c>
      <c r="B377" s="8" t="s">
        <v>26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4"/>
    </row>
    <row r="378" spans="1:11">
      <c r="A378" s="1">
        <v>361</v>
      </c>
      <c r="B378" s="8" t="s">
        <v>10</v>
      </c>
      <c r="C378" s="18">
        <f>SUM(D378:F378)</f>
        <v>45592375.380000003</v>
      </c>
      <c r="D378" s="18">
        <v>45592375.380000003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4"/>
    </row>
    <row r="379" spans="1:11">
      <c r="A379" s="1">
        <v>362</v>
      </c>
      <c r="B379" s="8" t="s">
        <v>11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4"/>
    </row>
    <row r="380" spans="1:11">
      <c r="A380" s="1">
        <v>363</v>
      </c>
      <c r="B380" s="24" t="s">
        <v>119</v>
      </c>
      <c r="C380" s="18"/>
      <c r="D380" s="18"/>
      <c r="E380" s="18"/>
      <c r="F380" s="18"/>
      <c r="G380" s="18"/>
      <c r="H380" s="18"/>
      <c r="I380" s="18"/>
      <c r="J380" s="18"/>
      <c r="K380" s="14"/>
    </row>
    <row r="381" spans="1:11" ht="89.25" customHeight="1">
      <c r="A381" s="1">
        <v>364</v>
      </c>
      <c r="B381" s="8" t="s">
        <v>146</v>
      </c>
      <c r="C381" s="18">
        <f>C383</f>
        <v>53609551.729999997</v>
      </c>
      <c r="D381" s="18">
        <v>53609551.729999997</v>
      </c>
      <c r="E381" s="18">
        <f t="shared" ref="E381:F381" si="146">E383</f>
        <v>0</v>
      </c>
      <c r="F381" s="18">
        <f t="shared" si="146"/>
        <v>0</v>
      </c>
      <c r="G381" s="18">
        <v>0</v>
      </c>
      <c r="H381" s="18">
        <v>0</v>
      </c>
      <c r="I381" s="18">
        <v>0</v>
      </c>
      <c r="J381" s="18">
        <v>0</v>
      </c>
      <c r="K381" s="14"/>
    </row>
    <row r="382" spans="1:11">
      <c r="A382" s="1">
        <v>365</v>
      </c>
      <c r="B382" s="8" t="s">
        <v>26</v>
      </c>
      <c r="C382" s="18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4"/>
    </row>
    <row r="383" spans="1:11">
      <c r="A383" s="1">
        <v>366</v>
      </c>
      <c r="B383" s="8" t="s">
        <v>10</v>
      </c>
      <c r="C383" s="18">
        <f>SUM(D383:F383)</f>
        <v>53609551.729999997</v>
      </c>
      <c r="D383" s="18">
        <v>53609551.729999997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4"/>
    </row>
    <row r="384" spans="1:11">
      <c r="A384" s="1">
        <v>367</v>
      </c>
      <c r="B384" s="8" t="s">
        <v>11</v>
      </c>
      <c r="C384" s="18">
        <v>0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/>
    </row>
    <row r="385" spans="1:11">
      <c r="A385" s="1">
        <v>368</v>
      </c>
      <c r="B385" s="24" t="s">
        <v>121</v>
      </c>
      <c r="C385" s="18"/>
      <c r="D385" s="18"/>
      <c r="E385" s="18"/>
      <c r="F385" s="18"/>
      <c r="G385" s="18"/>
      <c r="H385" s="18"/>
      <c r="I385" s="18"/>
      <c r="J385" s="18"/>
      <c r="K385" s="14"/>
    </row>
    <row r="386" spans="1:11" ht="50.25" customHeight="1">
      <c r="A386" s="1">
        <v>369</v>
      </c>
      <c r="B386" s="8" t="s">
        <v>223</v>
      </c>
      <c r="C386" s="18">
        <f>C387+C388+C389</f>
        <v>51372077.659999996</v>
      </c>
      <c r="D386" s="18">
        <f t="shared" ref="D386:J386" si="147">D387+D388+D389</f>
        <v>40747100.719999999</v>
      </c>
      <c r="E386" s="18">
        <f t="shared" si="147"/>
        <v>10122949.550000001</v>
      </c>
      <c r="F386" s="18">
        <f t="shared" si="147"/>
        <v>502027.39</v>
      </c>
      <c r="G386" s="18">
        <f t="shared" si="147"/>
        <v>0</v>
      </c>
      <c r="H386" s="18">
        <f t="shared" si="147"/>
        <v>0</v>
      </c>
      <c r="I386" s="18">
        <f t="shared" si="147"/>
        <v>0</v>
      </c>
      <c r="J386" s="18">
        <f t="shared" si="147"/>
        <v>0</v>
      </c>
      <c r="K386" s="14"/>
    </row>
    <row r="387" spans="1:11">
      <c r="A387" s="1">
        <v>370</v>
      </c>
      <c r="B387" s="8" t="s">
        <v>26</v>
      </c>
      <c r="C387" s="18">
        <f>D387+E387+F387</f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4"/>
    </row>
    <row r="388" spans="1:11">
      <c r="A388" s="1">
        <v>371</v>
      </c>
      <c r="B388" s="8" t="s">
        <v>10</v>
      </c>
      <c r="C388" s="18">
        <f>D388+E388+F388</f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372</v>
      </c>
      <c r="B389" s="8" t="s">
        <v>11</v>
      </c>
      <c r="C389" s="18">
        <f>SUM(D389:F389)</f>
        <v>51372077.659999996</v>
      </c>
      <c r="D389" s="18">
        <v>40747100.719999999</v>
      </c>
      <c r="E389" s="18">
        <v>10122949.550000001</v>
      </c>
      <c r="F389" s="18">
        <v>502027.39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373</v>
      </c>
      <c r="B390" s="41" t="s">
        <v>123</v>
      </c>
      <c r="C390" s="42"/>
      <c r="D390" s="42"/>
      <c r="E390" s="42"/>
      <c r="F390" s="42"/>
      <c r="G390" s="42"/>
      <c r="H390" s="42"/>
      <c r="I390" s="42"/>
      <c r="J390" s="42"/>
      <c r="K390" s="43"/>
    </row>
    <row r="391" spans="1:11" ht="60">
      <c r="A391" s="1">
        <v>374</v>
      </c>
      <c r="B391" s="8" t="s">
        <v>247</v>
      </c>
      <c r="C391" s="18">
        <f t="shared" ref="C391:J391" si="148">C393+C392</f>
        <v>40128281.200000003</v>
      </c>
      <c r="D391" s="18">
        <f t="shared" si="148"/>
        <v>40128281.200000003</v>
      </c>
      <c r="E391" s="18">
        <f t="shared" si="148"/>
        <v>0</v>
      </c>
      <c r="F391" s="18">
        <f t="shared" si="148"/>
        <v>0</v>
      </c>
      <c r="G391" s="18">
        <f t="shared" si="148"/>
        <v>0</v>
      </c>
      <c r="H391" s="18">
        <f t="shared" si="148"/>
        <v>0</v>
      </c>
      <c r="I391" s="18">
        <f t="shared" si="148"/>
        <v>0</v>
      </c>
      <c r="J391" s="18">
        <f t="shared" si="148"/>
        <v>0</v>
      </c>
      <c r="K391" s="43"/>
    </row>
    <row r="392" spans="1:11">
      <c r="A392" s="1">
        <v>375</v>
      </c>
      <c r="B392" s="8" t="s">
        <v>2</v>
      </c>
      <c r="C392" s="18">
        <f>SUM(D392:E392)</f>
        <v>29151352.440000001</v>
      </c>
      <c r="D392" s="18">
        <v>29151352.440000001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43"/>
    </row>
    <row r="393" spans="1:11">
      <c r="A393" s="1">
        <v>376</v>
      </c>
      <c r="B393" s="8" t="s">
        <v>3</v>
      </c>
      <c r="C393" s="18">
        <f>SUM(D393:E393)</f>
        <v>10976928.76</v>
      </c>
      <c r="D393" s="18">
        <v>10976928.76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43"/>
    </row>
    <row r="394" spans="1:11">
      <c r="A394" s="1">
        <v>377</v>
      </c>
      <c r="B394" s="24" t="s">
        <v>124</v>
      </c>
      <c r="C394" s="18"/>
      <c r="D394" s="18"/>
      <c r="E394" s="18"/>
      <c r="F394" s="18"/>
      <c r="G394" s="18"/>
      <c r="H394" s="18"/>
      <c r="I394" s="18"/>
      <c r="J394" s="18"/>
      <c r="K394" s="43"/>
    </row>
    <row r="395" spans="1:11" ht="74.25" customHeight="1">
      <c r="A395" s="1">
        <v>378</v>
      </c>
      <c r="B395" s="8" t="s">
        <v>226</v>
      </c>
      <c r="C395" s="18">
        <f>C396</f>
        <v>1401380.38</v>
      </c>
      <c r="D395" s="18">
        <f t="shared" ref="D395:J395" si="149">D396</f>
        <v>1003059</v>
      </c>
      <c r="E395" s="18">
        <f t="shared" si="149"/>
        <v>343493.86</v>
      </c>
      <c r="F395" s="18">
        <f t="shared" si="149"/>
        <v>54827.519999999997</v>
      </c>
      <c r="G395" s="18">
        <f t="shared" si="149"/>
        <v>0</v>
      </c>
      <c r="H395" s="18">
        <f t="shared" si="149"/>
        <v>0</v>
      </c>
      <c r="I395" s="18">
        <f t="shared" si="149"/>
        <v>0</v>
      </c>
      <c r="J395" s="18">
        <f t="shared" si="149"/>
        <v>0</v>
      </c>
      <c r="K395" s="43"/>
    </row>
    <row r="396" spans="1:11">
      <c r="A396" s="1">
        <v>379</v>
      </c>
      <c r="B396" s="8" t="s">
        <v>3</v>
      </c>
      <c r="C396" s="18">
        <f>D396+E396+F396+G396+H396+I396+J396</f>
        <v>1401380.38</v>
      </c>
      <c r="D396" s="18">
        <v>1003059</v>
      </c>
      <c r="E396" s="18">
        <v>343493.86</v>
      </c>
      <c r="F396" s="18">
        <v>54827.519999999997</v>
      </c>
      <c r="G396" s="18">
        <v>0</v>
      </c>
      <c r="H396" s="18">
        <v>0</v>
      </c>
      <c r="I396" s="18">
        <v>0</v>
      </c>
      <c r="J396" s="18">
        <v>0</v>
      </c>
      <c r="K396" s="43"/>
    </row>
    <row r="397" spans="1:11">
      <c r="A397" s="1">
        <v>380</v>
      </c>
      <c r="B397" s="24" t="s">
        <v>248</v>
      </c>
      <c r="C397" s="18"/>
      <c r="D397" s="18"/>
      <c r="E397" s="18"/>
      <c r="F397" s="18"/>
      <c r="G397" s="18"/>
      <c r="H397" s="18"/>
      <c r="I397" s="18"/>
      <c r="J397" s="18"/>
      <c r="K397" s="43"/>
    </row>
    <row r="398" spans="1:11" ht="45">
      <c r="A398" s="1">
        <v>381</v>
      </c>
      <c r="B398" s="8" t="s">
        <v>249</v>
      </c>
      <c r="C398" s="18">
        <f>E398</f>
        <v>0</v>
      </c>
      <c r="D398" s="18">
        <v>0</v>
      </c>
      <c r="E398" s="18">
        <f>E399+E400+E401</f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43"/>
    </row>
    <row r="399" spans="1:11">
      <c r="A399" s="1">
        <v>382</v>
      </c>
      <c r="B399" s="8" t="s">
        <v>1</v>
      </c>
      <c r="C399" s="18">
        <f>E399</f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43"/>
    </row>
    <row r="400" spans="1:11">
      <c r="A400" s="1">
        <v>383</v>
      </c>
      <c r="B400" s="8" t="s">
        <v>2</v>
      </c>
      <c r="C400" s="18">
        <f>E400</f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43"/>
    </row>
    <row r="401" spans="1:11">
      <c r="A401" s="1">
        <v>384</v>
      </c>
      <c r="B401" s="8" t="s">
        <v>3</v>
      </c>
      <c r="C401" s="18">
        <f>E401</f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43"/>
    </row>
    <row r="402" spans="1:11">
      <c r="A402" s="1">
        <v>385</v>
      </c>
      <c r="B402" s="24" t="s">
        <v>142</v>
      </c>
      <c r="C402" s="18"/>
      <c r="D402" s="18"/>
      <c r="E402" s="18"/>
      <c r="F402" s="18"/>
      <c r="G402" s="18"/>
      <c r="H402" s="18"/>
      <c r="I402" s="18"/>
      <c r="J402" s="18"/>
      <c r="K402" s="43"/>
    </row>
    <row r="403" spans="1:11" ht="75">
      <c r="A403" s="1">
        <v>386</v>
      </c>
      <c r="B403" s="8" t="s">
        <v>250</v>
      </c>
      <c r="C403" s="18">
        <f>E403</f>
        <v>0</v>
      </c>
      <c r="D403" s="18">
        <v>0</v>
      </c>
      <c r="E403" s="18">
        <f>E404+E405+E406</f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43"/>
    </row>
    <row r="404" spans="1:11">
      <c r="A404" s="1">
        <v>387</v>
      </c>
      <c r="B404" s="8" t="s">
        <v>1</v>
      </c>
      <c r="C404" s="18">
        <f>E404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43"/>
    </row>
    <row r="405" spans="1:11">
      <c r="A405" s="1">
        <v>388</v>
      </c>
      <c r="B405" s="8" t="s">
        <v>2</v>
      </c>
      <c r="C405" s="18">
        <f>E405</f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43"/>
    </row>
    <row r="406" spans="1:11">
      <c r="A406" s="1">
        <v>389</v>
      </c>
      <c r="B406" s="8" t="s">
        <v>3</v>
      </c>
      <c r="C406" s="18">
        <f>E406</f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43"/>
    </row>
    <row r="407" spans="1:11">
      <c r="A407" s="1">
        <v>390</v>
      </c>
      <c r="B407" s="24" t="s">
        <v>143</v>
      </c>
      <c r="C407" s="18"/>
      <c r="D407" s="18"/>
      <c r="E407" s="18"/>
      <c r="F407" s="18"/>
      <c r="G407" s="18"/>
      <c r="H407" s="18"/>
      <c r="I407" s="18"/>
      <c r="J407" s="18"/>
      <c r="K407" s="43"/>
    </row>
    <row r="408" spans="1:11" ht="45">
      <c r="A408" s="1">
        <v>391</v>
      </c>
      <c r="B408" s="8" t="s">
        <v>253</v>
      </c>
      <c r="C408" s="18">
        <f>C409+C410+C411</f>
        <v>143800</v>
      </c>
      <c r="D408" s="18">
        <f t="shared" ref="D408:J408" si="150">D409+D410+D411</f>
        <v>0</v>
      </c>
      <c r="E408" s="18">
        <f t="shared" si="150"/>
        <v>143800</v>
      </c>
      <c r="F408" s="18">
        <f t="shared" si="150"/>
        <v>0</v>
      </c>
      <c r="G408" s="18">
        <f t="shared" si="150"/>
        <v>0</v>
      </c>
      <c r="H408" s="18">
        <f t="shared" si="150"/>
        <v>0</v>
      </c>
      <c r="I408" s="18">
        <f t="shared" si="150"/>
        <v>0</v>
      </c>
      <c r="J408" s="18">
        <f t="shared" si="150"/>
        <v>0</v>
      </c>
      <c r="K408" s="43"/>
    </row>
    <row r="409" spans="1:11">
      <c r="A409" s="1">
        <v>392</v>
      </c>
      <c r="B409" s="8" t="s">
        <v>1</v>
      </c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393</v>
      </c>
      <c r="B410" s="8" t="s">
        <v>2</v>
      </c>
      <c r="C410" s="18">
        <v>0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43"/>
    </row>
    <row r="411" spans="1:11">
      <c r="A411" s="1">
        <v>394</v>
      </c>
      <c r="B411" s="8" t="s">
        <v>3</v>
      </c>
      <c r="C411" s="18">
        <f>D411+E411+F411+G411+H411+I411+J411</f>
        <v>143800</v>
      </c>
      <c r="D411" s="18">
        <v>0</v>
      </c>
      <c r="E411" s="18">
        <v>143800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43"/>
    </row>
    <row r="412" spans="1:11">
      <c r="A412" s="1">
        <v>395</v>
      </c>
      <c r="B412" s="71" t="s">
        <v>186</v>
      </c>
      <c r="C412" s="72"/>
      <c r="D412" s="72"/>
      <c r="E412" s="72"/>
      <c r="F412" s="72"/>
      <c r="G412" s="72"/>
      <c r="H412" s="72"/>
      <c r="I412" s="72"/>
      <c r="J412" s="72"/>
      <c r="K412" s="72"/>
    </row>
    <row r="413" spans="1:11" ht="33" customHeight="1">
      <c r="A413" s="1">
        <v>396</v>
      </c>
      <c r="B413" s="24" t="s">
        <v>188</v>
      </c>
      <c r="C413" s="18">
        <f t="shared" ref="C413:J413" si="151">C417+C448</f>
        <v>46023351.079999998</v>
      </c>
      <c r="D413" s="18">
        <f t="shared" si="151"/>
        <v>33092359.079999998</v>
      </c>
      <c r="E413" s="18">
        <f t="shared" si="151"/>
        <v>884641</v>
      </c>
      <c r="F413" s="18">
        <f t="shared" si="151"/>
        <v>3562100</v>
      </c>
      <c r="G413" s="18">
        <f t="shared" si="151"/>
        <v>6384251</v>
      </c>
      <c r="H413" s="18">
        <f t="shared" si="151"/>
        <v>700000</v>
      </c>
      <c r="I413" s="18">
        <f t="shared" si="151"/>
        <v>700000</v>
      </c>
      <c r="J413" s="18">
        <f t="shared" si="151"/>
        <v>700000</v>
      </c>
      <c r="K413" s="14" t="s">
        <v>47</v>
      </c>
    </row>
    <row r="414" spans="1:11" ht="28.5" customHeight="1">
      <c r="A414" s="1">
        <v>397</v>
      </c>
      <c r="B414" s="8" t="s">
        <v>48</v>
      </c>
      <c r="C414" s="18">
        <f>C418+C450</f>
        <v>29065341.399999999</v>
      </c>
      <c r="D414" s="18">
        <f t="shared" ref="D414:J414" si="152">D418+D450</f>
        <v>29065341.399999999</v>
      </c>
      <c r="E414" s="18">
        <f t="shared" si="152"/>
        <v>0</v>
      </c>
      <c r="F414" s="18">
        <f t="shared" si="152"/>
        <v>0</v>
      </c>
      <c r="G414" s="18">
        <f t="shared" si="152"/>
        <v>0</v>
      </c>
      <c r="H414" s="18">
        <f t="shared" si="152"/>
        <v>0</v>
      </c>
      <c r="I414" s="18">
        <f t="shared" si="152"/>
        <v>0</v>
      </c>
      <c r="J414" s="18">
        <f t="shared" si="152"/>
        <v>0</v>
      </c>
      <c r="K414" s="14" t="s">
        <v>47</v>
      </c>
    </row>
    <row r="415" spans="1:11" ht="28.5" customHeight="1">
      <c r="A415" s="1">
        <v>398</v>
      </c>
      <c r="B415" s="8" t="s">
        <v>49</v>
      </c>
      <c r="C415" s="18">
        <f>C419+C451</f>
        <v>16958009.68</v>
      </c>
      <c r="D415" s="18">
        <f t="shared" ref="D415:J415" si="153">D419+D451</f>
        <v>4027017.6799999997</v>
      </c>
      <c r="E415" s="18">
        <f t="shared" si="153"/>
        <v>884641</v>
      </c>
      <c r="F415" s="18">
        <f t="shared" si="153"/>
        <v>3562100</v>
      </c>
      <c r="G415" s="18">
        <f t="shared" si="153"/>
        <v>6384251</v>
      </c>
      <c r="H415" s="18">
        <f t="shared" si="153"/>
        <v>700000</v>
      </c>
      <c r="I415" s="18">
        <f t="shared" si="153"/>
        <v>700000</v>
      </c>
      <c r="J415" s="18">
        <f t="shared" si="153"/>
        <v>700000</v>
      </c>
      <c r="K415" s="14" t="s">
        <v>47</v>
      </c>
    </row>
    <row r="416" spans="1:11" ht="15" customHeight="1">
      <c r="A416" s="1">
        <v>399</v>
      </c>
      <c r="B416" s="85" t="s">
        <v>50</v>
      </c>
      <c r="C416" s="79"/>
      <c r="D416" s="79"/>
      <c r="E416" s="79"/>
      <c r="F416" s="79"/>
      <c r="G416" s="79"/>
      <c r="H416" s="79"/>
      <c r="I416" s="79"/>
      <c r="J416" s="79"/>
      <c r="K416" s="80"/>
    </row>
    <row r="417" spans="1:11" ht="30" customHeight="1">
      <c r="A417" s="1">
        <v>400</v>
      </c>
      <c r="B417" s="8" t="s">
        <v>189</v>
      </c>
      <c r="C417" s="18">
        <f>C421</f>
        <v>43923351.079999998</v>
      </c>
      <c r="D417" s="18">
        <f t="shared" ref="D417:J417" si="154">D421</f>
        <v>33092359.079999998</v>
      </c>
      <c r="E417" s="18">
        <f t="shared" si="154"/>
        <v>884641</v>
      </c>
      <c r="F417" s="18">
        <f t="shared" si="154"/>
        <v>3562100</v>
      </c>
      <c r="G417" s="18">
        <f t="shared" si="154"/>
        <v>6384251</v>
      </c>
      <c r="H417" s="18">
        <f t="shared" si="154"/>
        <v>0</v>
      </c>
      <c r="I417" s="18">
        <f t="shared" si="154"/>
        <v>0</v>
      </c>
      <c r="J417" s="18">
        <f t="shared" si="154"/>
        <v>0</v>
      </c>
      <c r="K417" s="14" t="s">
        <v>47</v>
      </c>
    </row>
    <row r="418" spans="1:11" ht="27" customHeight="1">
      <c r="A418" s="1">
        <v>401</v>
      </c>
      <c r="B418" s="8" t="s">
        <v>10</v>
      </c>
      <c r="C418" s="18">
        <f>C422</f>
        <v>29065341.399999999</v>
      </c>
      <c r="D418" s="18">
        <f t="shared" ref="D418:J418" si="155">D422</f>
        <v>29065341.399999999</v>
      </c>
      <c r="E418" s="18">
        <f t="shared" si="155"/>
        <v>0</v>
      </c>
      <c r="F418" s="18">
        <f t="shared" si="155"/>
        <v>0</v>
      </c>
      <c r="G418" s="18">
        <f t="shared" si="155"/>
        <v>0</v>
      </c>
      <c r="H418" s="18">
        <f t="shared" si="155"/>
        <v>0</v>
      </c>
      <c r="I418" s="18">
        <f t="shared" si="155"/>
        <v>0</v>
      </c>
      <c r="J418" s="18">
        <f t="shared" si="155"/>
        <v>0</v>
      </c>
      <c r="K418" s="14" t="s">
        <v>47</v>
      </c>
    </row>
    <row r="419" spans="1:11" ht="25.5" customHeight="1">
      <c r="A419" s="1">
        <v>402</v>
      </c>
      <c r="B419" s="8" t="s">
        <v>11</v>
      </c>
      <c r="C419" s="18">
        <f>C423</f>
        <v>14858009.68</v>
      </c>
      <c r="D419" s="18">
        <f t="shared" ref="D419:J419" si="156">D423</f>
        <v>4027017.6799999997</v>
      </c>
      <c r="E419" s="18">
        <f t="shared" si="156"/>
        <v>884641</v>
      </c>
      <c r="F419" s="18">
        <f t="shared" si="156"/>
        <v>3562100</v>
      </c>
      <c r="G419" s="18">
        <f t="shared" si="156"/>
        <v>6384251</v>
      </c>
      <c r="H419" s="18">
        <f t="shared" si="156"/>
        <v>0</v>
      </c>
      <c r="I419" s="18">
        <f t="shared" si="156"/>
        <v>0</v>
      </c>
      <c r="J419" s="18">
        <f t="shared" si="156"/>
        <v>0</v>
      </c>
      <c r="K419" s="14" t="s">
        <v>47</v>
      </c>
    </row>
    <row r="420" spans="1:11">
      <c r="A420" s="1">
        <v>403</v>
      </c>
      <c r="B420" s="71" t="s">
        <v>44</v>
      </c>
      <c r="C420" s="76"/>
      <c r="D420" s="76"/>
      <c r="E420" s="76"/>
      <c r="F420" s="76"/>
      <c r="G420" s="76"/>
      <c r="H420" s="76"/>
      <c r="I420" s="76"/>
      <c r="J420" s="76"/>
      <c r="K420" s="76"/>
    </row>
    <row r="421" spans="1:11" ht="44.25" customHeight="1">
      <c r="A421" s="1">
        <v>404</v>
      </c>
      <c r="B421" s="40" t="s">
        <v>238</v>
      </c>
      <c r="C421" s="18">
        <f>C422+C423</f>
        <v>43923351.079999998</v>
      </c>
      <c r="D421" s="18">
        <f t="shared" ref="D421:H421" si="157">D422+D423</f>
        <v>33092359.079999998</v>
      </c>
      <c r="E421" s="18">
        <f t="shared" si="157"/>
        <v>884641</v>
      </c>
      <c r="F421" s="18">
        <f t="shared" si="157"/>
        <v>3562100</v>
      </c>
      <c r="G421" s="18">
        <f t="shared" si="157"/>
        <v>6384251</v>
      </c>
      <c r="H421" s="18">
        <f t="shared" si="157"/>
        <v>0</v>
      </c>
      <c r="I421" s="18">
        <f t="shared" ref="I421:J421" si="158">I422+I423</f>
        <v>0</v>
      </c>
      <c r="J421" s="18">
        <f t="shared" si="158"/>
        <v>0</v>
      </c>
      <c r="K421" s="14" t="s">
        <v>47</v>
      </c>
    </row>
    <row r="422" spans="1:11" ht="29.25" customHeight="1">
      <c r="A422" s="1">
        <v>405</v>
      </c>
      <c r="B422" s="8" t="s">
        <v>10</v>
      </c>
      <c r="C422" s="18">
        <f>C426+C430+C434+C438+C442</f>
        <v>29065341.399999999</v>
      </c>
      <c r="D422" s="18">
        <f t="shared" ref="D422:J422" si="159">D426+D430+D434+D438+D442+D453</f>
        <v>29065341.399999999</v>
      </c>
      <c r="E422" s="18">
        <f t="shared" si="159"/>
        <v>0</v>
      </c>
      <c r="F422" s="18">
        <f t="shared" si="159"/>
        <v>0</v>
      </c>
      <c r="G422" s="18">
        <f t="shared" si="159"/>
        <v>0</v>
      </c>
      <c r="H422" s="18">
        <f t="shared" si="159"/>
        <v>0</v>
      </c>
      <c r="I422" s="18">
        <f t="shared" si="159"/>
        <v>0</v>
      </c>
      <c r="J422" s="18">
        <f t="shared" si="159"/>
        <v>0</v>
      </c>
      <c r="K422" s="14" t="s">
        <v>47</v>
      </c>
    </row>
    <row r="423" spans="1:11" ht="30" customHeight="1">
      <c r="A423" s="1">
        <v>406</v>
      </c>
      <c r="B423" s="8" t="s">
        <v>11</v>
      </c>
      <c r="C423" s="18">
        <f>C427+C431+C435+C439+C443+C446</f>
        <v>14858009.68</v>
      </c>
      <c r="D423" s="18">
        <f t="shared" ref="D423:I423" si="160">D427+D431+D435+D439+D443+D446</f>
        <v>4027017.6799999997</v>
      </c>
      <c r="E423" s="18">
        <f t="shared" si="160"/>
        <v>884641</v>
      </c>
      <c r="F423" s="18">
        <f t="shared" si="160"/>
        <v>3562100</v>
      </c>
      <c r="G423" s="18">
        <f t="shared" si="160"/>
        <v>6384251</v>
      </c>
      <c r="H423" s="18">
        <f t="shared" si="160"/>
        <v>0</v>
      </c>
      <c r="I423" s="18">
        <f t="shared" si="160"/>
        <v>0</v>
      </c>
      <c r="J423" s="18">
        <f t="shared" ref="J423" si="161">J427+J431+J435+J439+J443+J446</f>
        <v>0</v>
      </c>
      <c r="K423" s="14" t="s">
        <v>47</v>
      </c>
    </row>
    <row r="424" spans="1:11" ht="21" customHeight="1">
      <c r="A424" s="1">
        <v>407</v>
      </c>
      <c r="B424" s="24" t="s">
        <v>116</v>
      </c>
      <c r="C424" s="18"/>
      <c r="D424" s="18"/>
      <c r="E424" s="18"/>
      <c r="F424" s="18"/>
      <c r="G424" s="18"/>
      <c r="H424" s="18"/>
      <c r="I424" s="18"/>
      <c r="J424" s="18"/>
      <c r="K424" s="14"/>
    </row>
    <row r="425" spans="1:11" ht="48" customHeight="1">
      <c r="A425" s="1">
        <v>408</v>
      </c>
      <c r="B425" s="8" t="s">
        <v>191</v>
      </c>
      <c r="C425" s="45">
        <f>C426+C427</f>
        <v>23339508.759999998</v>
      </c>
      <c r="D425" s="45">
        <f>D426+D427</f>
        <v>23339508.759999998</v>
      </c>
      <c r="E425" s="45">
        <f t="shared" ref="E425:J425" si="162">E427</f>
        <v>0</v>
      </c>
      <c r="F425" s="45">
        <f t="shared" si="162"/>
        <v>0</v>
      </c>
      <c r="G425" s="45">
        <f t="shared" si="162"/>
        <v>0</v>
      </c>
      <c r="H425" s="45">
        <f t="shared" si="162"/>
        <v>0</v>
      </c>
      <c r="I425" s="45">
        <f t="shared" si="162"/>
        <v>0</v>
      </c>
      <c r="J425" s="45">
        <f t="shared" si="162"/>
        <v>0</v>
      </c>
      <c r="K425" s="14"/>
    </row>
    <row r="426" spans="1:11" ht="21.75" customHeight="1">
      <c r="A426" s="1">
        <v>409</v>
      </c>
      <c r="B426" s="8" t="s">
        <v>2</v>
      </c>
      <c r="C426" s="45">
        <f>D426</f>
        <v>21152149</v>
      </c>
      <c r="D426" s="45">
        <v>21152149</v>
      </c>
      <c r="E426" s="45">
        <v>0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14"/>
    </row>
    <row r="427" spans="1:11" ht="21.75" customHeight="1">
      <c r="A427" s="1">
        <v>410</v>
      </c>
      <c r="B427" s="8" t="s">
        <v>3</v>
      </c>
      <c r="C427" s="45">
        <f>D427</f>
        <v>2187359.7599999998</v>
      </c>
      <c r="D427" s="45">
        <v>2187359.7599999998</v>
      </c>
      <c r="E427" s="45">
        <v>0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14"/>
    </row>
    <row r="428" spans="1:11" ht="21.75" customHeight="1">
      <c r="A428" s="1">
        <v>411</v>
      </c>
      <c r="B428" s="24" t="s">
        <v>117</v>
      </c>
      <c r="C428" s="45"/>
      <c r="D428" s="45"/>
      <c r="E428" s="45"/>
      <c r="F428" s="45"/>
      <c r="G428" s="45"/>
      <c r="H428" s="45"/>
      <c r="I428" s="45"/>
      <c r="J428" s="45"/>
      <c r="K428" s="14"/>
    </row>
    <row r="429" spans="1:11" ht="59.25" customHeight="1">
      <c r="A429" s="1">
        <v>412</v>
      </c>
      <c r="B429" s="8" t="s">
        <v>192</v>
      </c>
      <c r="C429" s="45">
        <f>C430+C431</f>
        <v>7591906</v>
      </c>
      <c r="D429" s="45">
        <f>D430+D431</f>
        <v>7591906</v>
      </c>
      <c r="E429" s="45">
        <f t="shared" ref="E429:J429" si="163">E431</f>
        <v>0</v>
      </c>
      <c r="F429" s="45">
        <f t="shared" si="163"/>
        <v>0</v>
      </c>
      <c r="G429" s="45">
        <f t="shared" si="163"/>
        <v>0</v>
      </c>
      <c r="H429" s="45">
        <f t="shared" si="163"/>
        <v>0</v>
      </c>
      <c r="I429" s="45">
        <f t="shared" si="163"/>
        <v>0</v>
      </c>
      <c r="J429" s="45">
        <f t="shared" si="163"/>
        <v>0</v>
      </c>
      <c r="K429" s="14"/>
    </row>
    <row r="430" spans="1:11" ht="21" customHeight="1">
      <c r="A430" s="1">
        <v>413</v>
      </c>
      <c r="B430" s="8" t="s">
        <v>2</v>
      </c>
      <c r="C430" s="45">
        <f>D430</f>
        <v>6832715.4000000004</v>
      </c>
      <c r="D430" s="45">
        <v>6832715.4000000004</v>
      </c>
      <c r="E430" s="45">
        <v>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14"/>
    </row>
    <row r="431" spans="1:11" ht="19.5" customHeight="1">
      <c r="A431" s="1">
        <v>414</v>
      </c>
      <c r="B431" s="8" t="s">
        <v>3</v>
      </c>
      <c r="C431" s="45">
        <f>D431</f>
        <v>759190.6</v>
      </c>
      <c r="D431" s="45">
        <v>759190.6</v>
      </c>
      <c r="E431" s="45">
        <v>0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14"/>
    </row>
    <row r="432" spans="1:11" ht="24" customHeight="1">
      <c r="A432" s="1">
        <v>415</v>
      </c>
      <c r="B432" s="24" t="s">
        <v>119</v>
      </c>
      <c r="C432" s="45"/>
      <c r="D432" s="45"/>
      <c r="E432" s="45"/>
      <c r="F432" s="45"/>
      <c r="G432" s="45"/>
      <c r="H432" s="45"/>
      <c r="I432" s="45"/>
      <c r="J432" s="45"/>
      <c r="K432" s="14"/>
    </row>
    <row r="433" spans="1:11" ht="45.75" customHeight="1">
      <c r="A433" s="1">
        <v>416</v>
      </c>
      <c r="B433" s="8" t="s">
        <v>190</v>
      </c>
      <c r="C433" s="45">
        <f>C434+C435</f>
        <v>1200530</v>
      </c>
      <c r="D433" s="45">
        <f>D434+D435</f>
        <v>1200530</v>
      </c>
      <c r="E433" s="45">
        <f t="shared" ref="E433:J433" si="164">E435</f>
        <v>0</v>
      </c>
      <c r="F433" s="45">
        <f t="shared" si="164"/>
        <v>0</v>
      </c>
      <c r="G433" s="45">
        <f t="shared" si="164"/>
        <v>0</v>
      </c>
      <c r="H433" s="45">
        <f t="shared" si="164"/>
        <v>0</v>
      </c>
      <c r="I433" s="45">
        <f t="shared" si="164"/>
        <v>0</v>
      </c>
      <c r="J433" s="45">
        <f t="shared" si="164"/>
        <v>0</v>
      </c>
      <c r="K433" s="14"/>
    </row>
    <row r="434" spans="1:11" ht="18" customHeight="1">
      <c r="A434" s="1">
        <v>417</v>
      </c>
      <c r="B434" s="8" t="s">
        <v>2</v>
      </c>
      <c r="C434" s="45">
        <f>D434</f>
        <v>1080477</v>
      </c>
      <c r="D434" s="45">
        <v>1080477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14"/>
    </row>
    <row r="435" spans="1:11" ht="16.5" customHeight="1">
      <c r="A435" s="1">
        <v>418</v>
      </c>
      <c r="B435" s="8" t="s">
        <v>3</v>
      </c>
      <c r="C435" s="45">
        <f>D435</f>
        <v>120053</v>
      </c>
      <c r="D435" s="45">
        <v>120053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14"/>
    </row>
    <row r="436" spans="1:11" ht="21" customHeight="1">
      <c r="A436" s="1">
        <v>419</v>
      </c>
      <c r="B436" s="24" t="s">
        <v>121</v>
      </c>
      <c r="C436" s="45"/>
      <c r="D436" s="45"/>
      <c r="E436" s="45"/>
      <c r="F436" s="45"/>
      <c r="G436" s="45"/>
      <c r="H436" s="45"/>
      <c r="I436" s="45"/>
      <c r="J436" s="45"/>
      <c r="K436" s="14"/>
    </row>
    <row r="437" spans="1:11" ht="33" customHeight="1">
      <c r="A437" s="1">
        <v>420</v>
      </c>
      <c r="B437" s="8" t="s">
        <v>193</v>
      </c>
      <c r="C437" s="45">
        <f>C439</f>
        <v>10596764.32</v>
      </c>
      <c r="D437" s="45">
        <v>550414.31999999995</v>
      </c>
      <c r="E437" s="45">
        <f t="shared" ref="E437:J437" si="165">E439</f>
        <v>99999</v>
      </c>
      <c r="F437" s="45">
        <f t="shared" si="165"/>
        <v>3562100</v>
      </c>
      <c r="G437" s="45">
        <f t="shared" si="165"/>
        <v>6384251</v>
      </c>
      <c r="H437" s="45">
        <f t="shared" si="165"/>
        <v>0</v>
      </c>
      <c r="I437" s="45">
        <f t="shared" si="165"/>
        <v>0</v>
      </c>
      <c r="J437" s="45">
        <f t="shared" si="165"/>
        <v>0</v>
      </c>
      <c r="K437" s="14"/>
    </row>
    <row r="438" spans="1:11" ht="15.75" customHeight="1">
      <c r="A438" s="1">
        <v>421</v>
      </c>
      <c r="B438" s="8" t="s">
        <v>2</v>
      </c>
      <c r="C438" s="45">
        <v>0</v>
      </c>
      <c r="D438" s="45">
        <v>0</v>
      </c>
      <c r="E438" s="45"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14"/>
    </row>
    <row r="439" spans="1:11" ht="17.25" customHeight="1">
      <c r="A439" s="1">
        <v>422</v>
      </c>
      <c r="B439" s="8" t="s">
        <v>3</v>
      </c>
      <c r="C439" s="45">
        <f>D439+E439+F439+G439</f>
        <v>10596764.32</v>
      </c>
      <c r="D439" s="45">
        <v>550414.31999999995</v>
      </c>
      <c r="E439" s="45">
        <v>99999</v>
      </c>
      <c r="F439" s="45">
        <v>3562100</v>
      </c>
      <c r="G439" s="45">
        <v>6384251</v>
      </c>
      <c r="H439" s="45">
        <v>0</v>
      </c>
      <c r="I439" s="45">
        <v>0</v>
      </c>
      <c r="J439" s="45">
        <v>0</v>
      </c>
      <c r="K439" s="14"/>
    </row>
    <row r="440" spans="1:11" ht="21" customHeight="1">
      <c r="A440" s="1">
        <v>423</v>
      </c>
      <c r="B440" s="24" t="s">
        <v>123</v>
      </c>
      <c r="C440" s="45"/>
      <c r="D440" s="45"/>
      <c r="E440" s="45"/>
      <c r="F440" s="45"/>
      <c r="G440" s="45"/>
      <c r="H440" s="45"/>
      <c r="I440" s="45"/>
      <c r="J440" s="45"/>
      <c r="K440" s="14"/>
    </row>
    <row r="441" spans="1:11" ht="78.75" customHeight="1">
      <c r="A441" s="1">
        <v>424</v>
      </c>
      <c r="B441" s="8" t="s">
        <v>194</v>
      </c>
      <c r="C441" s="45">
        <f>C443</f>
        <v>410000</v>
      </c>
      <c r="D441" s="45">
        <f t="shared" ref="D441:I441" si="166">D443</f>
        <v>410000</v>
      </c>
      <c r="E441" s="45">
        <f t="shared" si="166"/>
        <v>0</v>
      </c>
      <c r="F441" s="45">
        <f t="shared" si="166"/>
        <v>0</v>
      </c>
      <c r="G441" s="45">
        <f t="shared" si="166"/>
        <v>0</v>
      </c>
      <c r="H441" s="45">
        <f t="shared" si="166"/>
        <v>0</v>
      </c>
      <c r="I441" s="45">
        <f t="shared" si="166"/>
        <v>0</v>
      </c>
      <c r="J441" s="45">
        <f t="shared" ref="J441" si="167">J443</f>
        <v>0</v>
      </c>
      <c r="K441" s="14"/>
    </row>
    <row r="442" spans="1:11" ht="19.5" customHeight="1">
      <c r="A442" s="1">
        <v>425</v>
      </c>
      <c r="B442" s="8" t="s">
        <v>2</v>
      </c>
      <c r="C442" s="45">
        <v>0</v>
      </c>
      <c r="D442" s="45">
        <v>0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18" customHeight="1">
      <c r="A443" s="1">
        <v>426</v>
      </c>
      <c r="B443" s="8" t="s">
        <v>3</v>
      </c>
      <c r="C443" s="46">
        <f>D443</f>
        <v>410000</v>
      </c>
      <c r="D443" s="46">
        <v>410000</v>
      </c>
      <c r="E443" s="46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18" customHeight="1">
      <c r="A444" s="1">
        <v>427</v>
      </c>
      <c r="B444" s="41" t="s">
        <v>124</v>
      </c>
      <c r="C444" s="55"/>
      <c r="D444" s="55"/>
      <c r="E444" s="55"/>
      <c r="F444" s="56"/>
      <c r="G444" s="56"/>
      <c r="H444" s="56"/>
      <c r="I444" s="56"/>
      <c r="J444" s="56"/>
      <c r="K444" s="43"/>
    </row>
    <row r="445" spans="1:11" ht="72.75" customHeight="1">
      <c r="A445" s="1">
        <v>428</v>
      </c>
      <c r="B445" s="8" t="s">
        <v>242</v>
      </c>
      <c r="C445" s="46">
        <f>C446</f>
        <v>784642</v>
      </c>
      <c r="D445" s="46">
        <f t="shared" ref="D445:J445" si="168">D446</f>
        <v>0</v>
      </c>
      <c r="E445" s="46">
        <f t="shared" si="168"/>
        <v>784642</v>
      </c>
      <c r="F445" s="46">
        <f t="shared" si="168"/>
        <v>0</v>
      </c>
      <c r="G445" s="46">
        <f t="shared" si="168"/>
        <v>0</v>
      </c>
      <c r="H445" s="46">
        <f t="shared" si="168"/>
        <v>0</v>
      </c>
      <c r="I445" s="46">
        <f t="shared" si="168"/>
        <v>0</v>
      </c>
      <c r="J445" s="46">
        <f t="shared" si="168"/>
        <v>0</v>
      </c>
      <c r="K445" s="14"/>
    </row>
    <row r="446" spans="1:11" ht="18" customHeight="1">
      <c r="A446" s="1">
        <v>429</v>
      </c>
      <c r="B446" s="8" t="s">
        <v>3</v>
      </c>
      <c r="C446" s="46">
        <f>E446</f>
        <v>784642</v>
      </c>
      <c r="D446" s="46">
        <v>0</v>
      </c>
      <c r="E446" s="46">
        <v>784642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>
      <c r="A447" s="1">
        <v>430</v>
      </c>
      <c r="B447" s="85" t="s">
        <v>12</v>
      </c>
      <c r="C447" s="86"/>
      <c r="D447" s="86"/>
      <c r="E447" s="86"/>
      <c r="F447" s="86"/>
      <c r="G447" s="86"/>
      <c r="H447" s="86"/>
      <c r="I447" s="86"/>
      <c r="J447" s="86"/>
      <c r="K447" s="87"/>
    </row>
    <row r="448" spans="1:11" ht="33.75" customHeight="1">
      <c r="A448" s="1">
        <v>431</v>
      </c>
      <c r="B448" s="7" t="s">
        <v>45</v>
      </c>
      <c r="C448" s="18">
        <f>C452</f>
        <v>2100000</v>
      </c>
      <c r="D448" s="18">
        <f t="shared" ref="D448:J448" si="169">D452</f>
        <v>0</v>
      </c>
      <c r="E448" s="18">
        <f t="shared" si="169"/>
        <v>0</v>
      </c>
      <c r="F448" s="18">
        <f t="shared" si="169"/>
        <v>0</v>
      </c>
      <c r="G448" s="18">
        <f t="shared" si="169"/>
        <v>0</v>
      </c>
      <c r="H448" s="18">
        <f t="shared" si="169"/>
        <v>700000</v>
      </c>
      <c r="I448" s="18">
        <f t="shared" si="169"/>
        <v>700000</v>
      </c>
      <c r="J448" s="18">
        <f t="shared" si="169"/>
        <v>700000</v>
      </c>
      <c r="K448" s="14"/>
    </row>
    <row r="449" spans="1:12">
      <c r="A449" s="1">
        <v>432</v>
      </c>
      <c r="B449" s="7" t="s">
        <v>46</v>
      </c>
      <c r="C449" s="18"/>
      <c r="D449" s="18"/>
      <c r="E449" s="18"/>
      <c r="F449" s="18"/>
      <c r="G449" s="18"/>
      <c r="H449" s="18"/>
      <c r="I449" s="18"/>
      <c r="J449" s="18"/>
      <c r="K449" s="14"/>
    </row>
    <row r="450" spans="1:12">
      <c r="A450" s="1">
        <v>433</v>
      </c>
      <c r="B450" s="8" t="s">
        <v>10</v>
      </c>
      <c r="C450" s="18">
        <v>0</v>
      </c>
      <c r="D450" s="18">
        <v>0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4"/>
    </row>
    <row r="451" spans="1:12">
      <c r="A451" s="1">
        <v>434</v>
      </c>
      <c r="B451" s="8" t="s">
        <v>11</v>
      </c>
      <c r="C451" s="18">
        <f>C454</f>
        <v>2100000</v>
      </c>
      <c r="D451" s="18">
        <f t="shared" ref="D451:J451" si="170">D454</f>
        <v>0</v>
      </c>
      <c r="E451" s="18">
        <f t="shared" si="170"/>
        <v>0</v>
      </c>
      <c r="F451" s="18">
        <f t="shared" si="170"/>
        <v>0</v>
      </c>
      <c r="G451" s="18">
        <f t="shared" si="170"/>
        <v>0</v>
      </c>
      <c r="H451" s="18">
        <f t="shared" si="170"/>
        <v>700000</v>
      </c>
      <c r="I451" s="18">
        <f t="shared" si="170"/>
        <v>700000</v>
      </c>
      <c r="J451" s="18">
        <f t="shared" si="170"/>
        <v>700000</v>
      </c>
      <c r="K451" s="14"/>
    </row>
    <row r="452" spans="1:12" ht="47.25" customHeight="1">
      <c r="A452" s="1">
        <v>435</v>
      </c>
      <c r="B452" s="8" t="s">
        <v>51</v>
      </c>
      <c r="C452" s="18">
        <f>C454</f>
        <v>2100000</v>
      </c>
      <c r="D452" s="18">
        <f t="shared" ref="D452:J452" si="171">D454</f>
        <v>0</v>
      </c>
      <c r="E452" s="18">
        <f t="shared" si="171"/>
        <v>0</v>
      </c>
      <c r="F452" s="18">
        <f t="shared" si="171"/>
        <v>0</v>
      </c>
      <c r="G452" s="18">
        <f t="shared" si="171"/>
        <v>0</v>
      </c>
      <c r="H452" s="18">
        <f t="shared" si="171"/>
        <v>700000</v>
      </c>
      <c r="I452" s="18">
        <f t="shared" si="171"/>
        <v>700000</v>
      </c>
      <c r="J452" s="18">
        <f t="shared" si="171"/>
        <v>700000</v>
      </c>
      <c r="K452" s="14" t="s">
        <v>14</v>
      </c>
    </row>
    <row r="453" spans="1:12">
      <c r="A453" s="1">
        <v>436</v>
      </c>
      <c r="B453" s="8" t="s">
        <v>10</v>
      </c>
      <c r="C453" s="18">
        <v>0</v>
      </c>
      <c r="D453" s="18">
        <v>0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4" t="s">
        <v>14</v>
      </c>
    </row>
    <row r="454" spans="1:12">
      <c r="A454" s="1">
        <v>437</v>
      </c>
      <c r="B454" s="8" t="s">
        <v>11</v>
      </c>
      <c r="C454" s="18">
        <f>SUM(E454:J454)</f>
        <v>2100000</v>
      </c>
      <c r="D454" s="18">
        <v>0</v>
      </c>
      <c r="E454" s="18">
        <v>0</v>
      </c>
      <c r="F454" s="18">
        <v>0</v>
      </c>
      <c r="G454" s="18">
        <v>0</v>
      </c>
      <c r="H454" s="18">
        <v>700000</v>
      </c>
      <c r="I454" s="18">
        <v>700000</v>
      </c>
      <c r="J454" s="18">
        <v>700000</v>
      </c>
      <c r="K454" s="14" t="s">
        <v>14</v>
      </c>
    </row>
    <row r="455" spans="1:12" ht="23.25" customHeight="1">
      <c r="A455" s="1">
        <v>438</v>
      </c>
      <c r="B455" s="75" t="s">
        <v>216</v>
      </c>
      <c r="C455" s="72"/>
      <c r="D455" s="72"/>
      <c r="E455" s="72"/>
      <c r="F455" s="72"/>
      <c r="G455" s="72"/>
      <c r="H455" s="72"/>
      <c r="I455" s="72"/>
      <c r="J455" s="72"/>
      <c r="K455" s="72"/>
    </row>
    <row r="456" spans="1:12" ht="21" customHeight="1">
      <c r="A456" s="1">
        <v>439</v>
      </c>
      <c r="B456" s="75" t="s">
        <v>52</v>
      </c>
      <c r="C456" s="72"/>
      <c r="D456" s="72"/>
      <c r="E456" s="72"/>
      <c r="F456" s="72"/>
      <c r="G456" s="72"/>
      <c r="H456" s="72"/>
      <c r="I456" s="72"/>
      <c r="J456" s="72"/>
      <c r="K456" s="72"/>
    </row>
    <row r="457" spans="1:12" ht="29.25" customHeight="1">
      <c r="A457" s="1">
        <v>440</v>
      </c>
      <c r="B457" s="28" t="s">
        <v>171</v>
      </c>
      <c r="C457" s="25">
        <f>C463</f>
        <v>77053632.11999999</v>
      </c>
      <c r="D457" s="25">
        <f t="shared" ref="D457:J457" si="172">D463</f>
        <v>16152982</v>
      </c>
      <c r="E457" s="25">
        <f t="shared" si="172"/>
        <v>10399040.6</v>
      </c>
      <c r="F457" s="25">
        <f t="shared" si="172"/>
        <v>8202362.5199999996</v>
      </c>
      <c r="G457" s="25">
        <f t="shared" si="172"/>
        <v>14174947</v>
      </c>
      <c r="H457" s="25">
        <f t="shared" si="172"/>
        <v>8929700</v>
      </c>
      <c r="I457" s="25">
        <f t="shared" si="172"/>
        <v>9368000</v>
      </c>
      <c r="J457" s="25">
        <f t="shared" si="172"/>
        <v>9826600</v>
      </c>
      <c r="K457" s="26" t="s">
        <v>14</v>
      </c>
    </row>
    <row r="458" spans="1:12">
      <c r="A458" s="1">
        <v>441</v>
      </c>
      <c r="B458" s="7" t="s">
        <v>1</v>
      </c>
      <c r="C458" s="25">
        <f>C464</f>
        <v>14800</v>
      </c>
      <c r="D458" s="25">
        <f t="shared" ref="D458:J458" si="173">D464</f>
        <v>0</v>
      </c>
      <c r="E458" s="25">
        <f t="shared" si="173"/>
        <v>0</v>
      </c>
      <c r="F458" s="25">
        <f t="shared" si="173"/>
        <v>14800</v>
      </c>
      <c r="G458" s="25">
        <f t="shared" si="173"/>
        <v>0</v>
      </c>
      <c r="H458" s="25">
        <f t="shared" si="173"/>
        <v>0</v>
      </c>
      <c r="I458" s="25">
        <f t="shared" si="173"/>
        <v>0</v>
      </c>
      <c r="J458" s="25">
        <f t="shared" si="173"/>
        <v>0</v>
      </c>
      <c r="K458" s="26"/>
    </row>
    <row r="459" spans="1:12">
      <c r="A459" s="1">
        <v>442</v>
      </c>
      <c r="B459" s="7" t="s">
        <v>2</v>
      </c>
      <c r="C459" s="25">
        <f>C465</f>
        <v>714600</v>
      </c>
      <c r="D459" s="25">
        <f t="shared" ref="D459:J459" si="174">D465</f>
        <v>87600</v>
      </c>
      <c r="E459" s="25">
        <f t="shared" si="174"/>
        <v>92000</v>
      </c>
      <c r="F459" s="25">
        <f t="shared" si="174"/>
        <v>98400</v>
      </c>
      <c r="G459" s="25">
        <f t="shared" si="174"/>
        <v>100300</v>
      </c>
      <c r="H459" s="25">
        <f t="shared" si="174"/>
        <v>106700</v>
      </c>
      <c r="I459" s="25">
        <f t="shared" si="174"/>
        <v>112000</v>
      </c>
      <c r="J459" s="25">
        <f t="shared" si="174"/>
        <v>117600</v>
      </c>
      <c r="K459" s="26"/>
    </row>
    <row r="460" spans="1:12">
      <c r="A460" s="1">
        <v>443</v>
      </c>
      <c r="B460" s="7" t="s">
        <v>3</v>
      </c>
      <c r="C460" s="25">
        <f>C466</f>
        <v>69624232.11999999</v>
      </c>
      <c r="D460" s="25">
        <f t="shared" ref="D460:J460" si="175">D466</f>
        <v>9365382</v>
      </c>
      <c r="E460" s="25">
        <f t="shared" si="175"/>
        <v>10307040.6</v>
      </c>
      <c r="F460" s="25">
        <f t="shared" si="175"/>
        <v>8089162.5199999996</v>
      </c>
      <c r="G460" s="25">
        <f t="shared" si="175"/>
        <v>14074647</v>
      </c>
      <c r="H460" s="25">
        <f t="shared" si="175"/>
        <v>8823000</v>
      </c>
      <c r="I460" s="25">
        <f t="shared" si="175"/>
        <v>9256000</v>
      </c>
      <c r="J460" s="25">
        <f t="shared" si="175"/>
        <v>9709000</v>
      </c>
      <c r="K460" s="26" t="s">
        <v>14</v>
      </c>
    </row>
    <row r="461" spans="1:12">
      <c r="A461" s="1">
        <v>444</v>
      </c>
      <c r="B461" s="7" t="s">
        <v>53</v>
      </c>
      <c r="C461" s="25">
        <f>C467</f>
        <v>6700000</v>
      </c>
      <c r="D461" s="25">
        <f t="shared" ref="D461:J461" si="176">D467</f>
        <v>6700000</v>
      </c>
      <c r="E461" s="25">
        <f t="shared" si="176"/>
        <v>0</v>
      </c>
      <c r="F461" s="25">
        <f t="shared" si="176"/>
        <v>0</v>
      </c>
      <c r="G461" s="25">
        <f t="shared" si="176"/>
        <v>0</v>
      </c>
      <c r="H461" s="25">
        <f t="shared" si="176"/>
        <v>0</v>
      </c>
      <c r="I461" s="25">
        <f t="shared" si="176"/>
        <v>0</v>
      </c>
      <c r="J461" s="25">
        <f t="shared" si="176"/>
        <v>0</v>
      </c>
      <c r="K461" s="26" t="s">
        <v>54</v>
      </c>
      <c r="L461" s="27"/>
    </row>
    <row r="462" spans="1:12">
      <c r="A462" s="1">
        <v>445</v>
      </c>
      <c r="B462" s="78" t="s">
        <v>24</v>
      </c>
      <c r="C462" s="79"/>
      <c r="D462" s="79"/>
      <c r="E462" s="79"/>
      <c r="F462" s="79"/>
      <c r="G462" s="79"/>
      <c r="H462" s="79"/>
      <c r="I462" s="79"/>
      <c r="J462" s="79"/>
      <c r="K462" s="80"/>
      <c r="L462" s="27"/>
    </row>
    <row r="463" spans="1:12" ht="29.25" customHeight="1">
      <c r="A463" s="1">
        <v>446</v>
      </c>
      <c r="B463" s="28" t="s">
        <v>155</v>
      </c>
      <c r="C463" s="25">
        <f>C464+C465+C466+C467</f>
        <v>77053632.11999999</v>
      </c>
      <c r="D463" s="25">
        <f t="shared" ref="D463:J463" si="177">D464+D465+D466+D467</f>
        <v>16152982</v>
      </c>
      <c r="E463" s="25">
        <f t="shared" si="177"/>
        <v>10399040.6</v>
      </c>
      <c r="F463" s="25">
        <f t="shared" si="177"/>
        <v>8202362.5199999996</v>
      </c>
      <c r="G463" s="25">
        <f t="shared" si="177"/>
        <v>14174947</v>
      </c>
      <c r="H463" s="25">
        <f t="shared" si="177"/>
        <v>8929700</v>
      </c>
      <c r="I463" s="25">
        <f t="shared" si="177"/>
        <v>9368000</v>
      </c>
      <c r="J463" s="25">
        <f t="shared" si="177"/>
        <v>9826600</v>
      </c>
      <c r="K463" s="26" t="s">
        <v>14</v>
      </c>
    </row>
    <row r="464" spans="1:12">
      <c r="A464" s="1">
        <v>447</v>
      </c>
      <c r="B464" s="7" t="s">
        <v>1</v>
      </c>
      <c r="C464" s="25">
        <f>C540</f>
        <v>14800</v>
      </c>
      <c r="D464" s="25">
        <f t="shared" ref="D464:J464" si="178">D540</f>
        <v>0</v>
      </c>
      <c r="E464" s="25">
        <f t="shared" si="178"/>
        <v>0</v>
      </c>
      <c r="F464" s="25">
        <f t="shared" si="178"/>
        <v>14800</v>
      </c>
      <c r="G464" s="25">
        <f t="shared" si="178"/>
        <v>0</v>
      </c>
      <c r="H464" s="25">
        <f t="shared" si="178"/>
        <v>0</v>
      </c>
      <c r="I464" s="25">
        <f t="shared" si="178"/>
        <v>0</v>
      </c>
      <c r="J464" s="25">
        <f t="shared" si="178"/>
        <v>0</v>
      </c>
      <c r="K464" s="26"/>
    </row>
    <row r="465" spans="1:11">
      <c r="A465" s="1">
        <v>448</v>
      </c>
      <c r="B465" s="7" t="s">
        <v>2</v>
      </c>
      <c r="C465" s="25">
        <f>C530+C535</f>
        <v>714600</v>
      </c>
      <c r="D465" s="25">
        <f t="shared" ref="D465:J465" si="179">D530+D535</f>
        <v>87600</v>
      </c>
      <c r="E465" s="25">
        <f t="shared" si="179"/>
        <v>92000</v>
      </c>
      <c r="F465" s="25">
        <f t="shared" si="179"/>
        <v>98400</v>
      </c>
      <c r="G465" s="25">
        <f t="shared" si="179"/>
        <v>100300</v>
      </c>
      <c r="H465" s="25">
        <f t="shared" si="179"/>
        <v>106700</v>
      </c>
      <c r="I465" s="25">
        <f t="shared" si="179"/>
        <v>112000</v>
      </c>
      <c r="J465" s="25">
        <f t="shared" si="179"/>
        <v>117600</v>
      </c>
      <c r="K465" s="26"/>
    </row>
    <row r="466" spans="1:11">
      <c r="A466" s="1">
        <v>449</v>
      </c>
      <c r="B466" s="7" t="s">
        <v>3</v>
      </c>
      <c r="C466" s="25">
        <f>C472+C478+C484+C490+C496+C501+C506+C511+C521+C526+C531+C536+C542+C548+C553+C558+C561</f>
        <v>69624232.11999999</v>
      </c>
      <c r="D466" s="25">
        <f t="shared" ref="D466:J466" si="180">D472+D478+D484+D490+D496+D501+D506+D511+D521+D526+D531+D536+D542+D548+D553+D558+D561</f>
        <v>9365382</v>
      </c>
      <c r="E466" s="25">
        <f t="shared" si="180"/>
        <v>10307040.6</v>
      </c>
      <c r="F466" s="25">
        <f t="shared" si="180"/>
        <v>8089162.5199999996</v>
      </c>
      <c r="G466" s="25">
        <f t="shared" si="180"/>
        <v>14074647</v>
      </c>
      <c r="H466" s="25">
        <f t="shared" si="180"/>
        <v>8823000</v>
      </c>
      <c r="I466" s="25">
        <f t="shared" si="180"/>
        <v>9256000</v>
      </c>
      <c r="J466" s="25">
        <f t="shared" si="180"/>
        <v>9709000</v>
      </c>
      <c r="K466" s="26"/>
    </row>
    <row r="467" spans="1:11">
      <c r="A467" s="1">
        <v>450</v>
      </c>
      <c r="B467" s="7" t="s">
        <v>53</v>
      </c>
      <c r="C467" s="25">
        <f>C473+C479+C485+C491+C497+C502+C507+C512+C517+C522+C527+C532+C537</f>
        <v>6700000</v>
      </c>
      <c r="D467" s="25">
        <f t="shared" ref="D467:J467" si="181">D473+D479+D485+D491+D497+D502+D507+D512+D517+D522+D527+D532+D537</f>
        <v>6700000</v>
      </c>
      <c r="E467" s="25">
        <f t="shared" si="181"/>
        <v>0</v>
      </c>
      <c r="F467" s="25">
        <f t="shared" si="181"/>
        <v>0</v>
      </c>
      <c r="G467" s="25">
        <f t="shared" si="181"/>
        <v>0</v>
      </c>
      <c r="H467" s="25">
        <f t="shared" si="181"/>
        <v>0</v>
      </c>
      <c r="I467" s="25">
        <f t="shared" si="181"/>
        <v>0</v>
      </c>
      <c r="J467" s="25">
        <f t="shared" si="181"/>
        <v>0</v>
      </c>
      <c r="K467" s="26"/>
    </row>
    <row r="468" spans="1:11">
      <c r="A468" s="1">
        <v>451</v>
      </c>
      <c r="B468" s="28" t="s">
        <v>116</v>
      </c>
      <c r="C468" s="25"/>
      <c r="D468" s="25"/>
      <c r="E468" s="25"/>
      <c r="F468" s="25"/>
      <c r="G468" s="25"/>
      <c r="H468" s="25"/>
      <c r="I468" s="25"/>
      <c r="J468" s="25"/>
      <c r="K468" s="26"/>
    </row>
    <row r="469" spans="1:11" ht="88.5" customHeight="1">
      <c r="A469" s="1">
        <v>452</v>
      </c>
      <c r="B469" s="8" t="s">
        <v>55</v>
      </c>
      <c r="C469" s="25">
        <f>C472+C473</f>
        <v>15028083.6</v>
      </c>
      <c r="D469" s="25">
        <f t="shared" ref="D469:J469" si="182">D472+D473</f>
        <v>6119534</v>
      </c>
      <c r="E469" s="25">
        <f t="shared" si="182"/>
        <v>2045549.6</v>
      </c>
      <c r="F469" s="25">
        <f t="shared" si="182"/>
        <v>0</v>
      </c>
      <c r="G469" s="25">
        <f t="shared" si="182"/>
        <v>2000000</v>
      </c>
      <c r="H469" s="25">
        <f t="shared" si="182"/>
        <v>1543000</v>
      </c>
      <c r="I469" s="25">
        <f t="shared" si="182"/>
        <v>1620000</v>
      </c>
      <c r="J469" s="25">
        <f t="shared" si="182"/>
        <v>1700000</v>
      </c>
      <c r="K469" s="26"/>
    </row>
    <row r="470" spans="1:11">
      <c r="A470" s="1">
        <v>453</v>
      </c>
      <c r="B470" s="7" t="s">
        <v>1</v>
      </c>
      <c r="C470" s="25">
        <v>0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6"/>
    </row>
    <row r="471" spans="1:11">
      <c r="A471" s="1">
        <v>454</v>
      </c>
      <c r="B471" s="7" t="s">
        <v>2</v>
      </c>
      <c r="C471" s="25">
        <v>0</v>
      </c>
      <c r="D471" s="25">
        <v>0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6"/>
    </row>
    <row r="472" spans="1:11">
      <c r="A472" s="1">
        <v>455</v>
      </c>
      <c r="B472" s="8" t="s">
        <v>3</v>
      </c>
      <c r="C472" s="25">
        <f>SUM(D472:J472)</f>
        <v>11528083.6</v>
      </c>
      <c r="D472" s="25">
        <v>2619534</v>
      </c>
      <c r="E472" s="25">
        <v>2045549.6</v>
      </c>
      <c r="F472" s="25">
        <v>0</v>
      </c>
      <c r="G472" s="25">
        <v>2000000</v>
      </c>
      <c r="H472" s="25">
        <v>1543000</v>
      </c>
      <c r="I472" s="25">
        <v>1620000</v>
      </c>
      <c r="J472" s="25">
        <v>1700000</v>
      </c>
      <c r="K472" s="26"/>
    </row>
    <row r="473" spans="1:11">
      <c r="A473" s="1">
        <v>456</v>
      </c>
      <c r="B473" s="8" t="s">
        <v>53</v>
      </c>
      <c r="C473" s="25">
        <f>D473+E473+F473+G473+H473+I473+J473</f>
        <v>3500000</v>
      </c>
      <c r="D473" s="25">
        <v>3500000</v>
      </c>
      <c r="E473" s="25">
        <v>0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6"/>
    </row>
    <row r="474" spans="1:11">
      <c r="A474" s="1">
        <v>457</v>
      </c>
      <c r="B474" s="24" t="s">
        <v>117</v>
      </c>
      <c r="C474" s="25"/>
      <c r="D474" s="25"/>
      <c r="E474" s="25"/>
      <c r="F474" s="25"/>
      <c r="G474" s="25"/>
      <c r="H474" s="25"/>
      <c r="I474" s="25"/>
      <c r="J474" s="25"/>
      <c r="K474" s="26"/>
    </row>
    <row r="475" spans="1:11" ht="62.25" customHeight="1">
      <c r="A475" s="1">
        <v>458</v>
      </c>
      <c r="B475" s="8" t="s">
        <v>56</v>
      </c>
      <c r="C475" s="25">
        <f>C478</f>
        <v>11740000</v>
      </c>
      <c r="D475" s="25">
        <f t="shared" ref="D475:J475" si="183">D478</f>
        <v>1200000</v>
      </c>
      <c r="E475" s="25">
        <v>1300000</v>
      </c>
      <c r="F475" s="25">
        <v>2200000</v>
      </c>
      <c r="G475" s="25">
        <v>1300000</v>
      </c>
      <c r="H475" s="25">
        <f t="shared" si="183"/>
        <v>1821000</v>
      </c>
      <c r="I475" s="25">
        <f t="shared" si="183"/>
        <v>1912000</v>
      </c>
      <c r="J475" s="25">
        <f t="shared" si="183"/>
        <v>2007000</v>
      </c>
      <c r="K475" s="26" t="s">
        <v>14</v>
      </c>
    </row>
    <row r="476" spans="1:11">
      <c r="A476" s="1">
        <v>459</v>
      </c>
      <c r="B476" s="7" t="s">
        <v>1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6"/>
    </row>
    <row r="477" spans="1:11">
      <c r="A477" s="1">
        <v>460</v>
      </c>
      <c r="B477" s="8" t="s">
        <v>2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6"/>
    </row>
    <row r="478" spans="1:11">
      <c r="A478" s="1">
        <v>461</v>
      </c>
      <c r="B478" s="8" t="s">
        <v>3</v>
      </c>
      <c r="C478" s="25">
        <f>SUM(D478:J478)</f>
        <v>11740000</v>
      </c>
      <c r="D478" s="25">
        <v>1200000</v>
      </c>
      <c r="E478" s="25">
        <v>1300000</v>
      </c>
      <c r="F478" s="25">
        <v>2200000</v>
      </c>
      <c r="G478" s="25">
        <v>1300000</v>
      </c>
      <c r="H478" s="25">
        <v>1821000</v>
      </c>
      <c r="I478" s="25">
        <v>1912000</v>
      </c>
      <c r="J478" s="25">
        <v>2007000</v>
      </c>
      <c r="K478" s="26"/>
    </row>
    <row r="479" spans="1:11">
      <c r="A479" s="1">
        <v>462</v>
      </c>
      <c r="B479" s="8" t="s">
        <v>53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6"/>
    </row>
    <row r="480" spans="1:11">
      <c r="A480" s="1">
        <v>463</v>
      </c>
      <c r="B480" s="24" t="s">
        <v>119</v>
      </c>
      <c r="C480" s="25"/>
      <c r="D480" s="25"/>
      <c r="E480" s="25"/>
      <c r="F480" s="25"/>
      <c r="G480" s="25"/>
      <c r="H480" s="25"/>
      <c r="I480" s="25"/>
      <c r="J480" s="25"/>
      <c r="K480" s="26"/>
    </row>
    <row r="481" spans="1:11" ht="43.5" customHeight="1">
      <c r="A481" s="1">
        <v>464</v>
      </c>
      <c r="B481" s="8" t="s">
        <v>57</v>
      </c>
      <c r="C481" s="25">
        <f>C484</f>
        <v>15916551</v>
      </c>
      <c r="D481" s="25">
        <f t="shared" ref="D481:J481" si="184">D484</f>
        <v>827000</v>
      </c>
      <c r="E481" s="25">
        <v>1777491</v>
      </c>
      <c r="F481" s="25">
        <v>3003491</v>
      </c>
      <c r="G481" s="25">
        <v>5609569</v>
      </c>
      <c r="H481" s="25">
        <f t="shared" si="184"/>
        <v>1491000</v>
      </c>
      <c r="I481" s="25">
        <f t="shared" si="184"/>
        <v>1565000</v>
      </c>
      <c r="J481" s="25">
        <f t="shared" si="184"/>
        <v>1643000</v>
      </c>
      <c r="K481" s="26"/>
    </row>
    <row r="482" spans="1:11">
      <c r="A482" s="1">
        <v>465</v>
      </c>
      <c r="B482" s="7" t="s">
        <v>1</v>
      </c>
      <c r="C482" s="25">
        <v>0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6"/>
    </row>
    <row r="483" spans="1:11">
      <c r="A483" s="1">
        <v>466</v>
      </c>
      <c r="B483" s="7" t="s">
        <v>2</v>
      </c>
      <c r="C483" s="25">
        <v>0</v>
      </c>
      <c r="D483" s="25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6"/>
    </row>
    <row r="484" spans="1:11">
      <c r="A484" s="1">
        <v>467</v>
      </c>
      <c r="B484" s="8" t="s">
        <v>3</v>
      </c>
      <c r="C484" s="25">
        <f>SUM(D484:J484)</f>
        <v>15916551</v>
      </c>
      <c r="D484" s="25">
        <v>827000</v>
      </c>
      <c r="E484" s="25">
        <v>1777491</v>
      </c>
      <c r="F484" s="25">
        <v>3003491</v>
      </c>
      <c r="G484" s="25">
        <v>5609569</v>
      </c>
      <c r="H484" s="25">
        <v>1491000</v>
      </c>
      <c r="I484" s="25">
        <v>1565000</v>
      </c>
      <c r="J484" s="25">
        <v>1643000</v>
      </c>
      <c r="K484" s="26"/>
    </row>
    <row r="485" spans="1:11">
      <c r="A485" s="1">
        <v>468</v>
      </c>
      <c r="B485" s="8" t="s">
        <v>53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6"/>
    </row>
    <row r="486" spans="1:11">
      <c r="A486" s="1">
        <v>469</v>
      </c>
      <c r="B486" s="24" t="s">
        <v>121</v>
      </c>
      <c r="C486" s="25"/>
      <c r="D486" s="25"/>
      <c r="E486" s="25"/>
      <c r="F486" s="25"/>
      <c r="G486" s="25"/>
      <c r="H486" s="25"/>
      <c r="I486" s="25"/>
      <c r="J486" s="25"/>
      <c r="K486" s="26"/>
    </row>
    <row r="487" spans="1:11" ht="51.75" customHeight="1">
      <c r="A487" s="1">
        <v>470</v>
      </c>
      <c r="B487" s="8" t="s">
        <v>58</v>
      </c>
      <c r="C487" s="25">
        <f>C490</f>
        <v>2235745.2199999997</v>
      </c>
      <c r="D487" s="25">
        <f t="shared" ref="D487:J487" si="185">D490</f>
        <v>1239745.22</v>
      </c>
      <c r="E487" s="25">
        <v>0</v>
      </c>
      <c r="F487" s="25">
        <v>0</v>
      </c>
      <c r="G487" s="25">
        <v>0</v>
      </c>
      <c r="H487" s="25">
        <f t="shared" si="185"/>
        <v>322000</v>
      </c>
      <c r="I487" s="25">
        <f t="shared" si="185"/>
        <v>332000</v>
      </c>
      <c r="J487" s="25">
        <f t="shared" si="185"/>
        <v>342000</v>
      </c>
      <c r="K487" s="26" t="s">
        <v>54</v>
      </c>
    </row>
    <row r="488" spans="1:11">
      <c r="A488" s="1">
        <v>471</v>
      </c>
      <c r="B488" s="7" t="s">
        <v>1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6"/>
    </row>
    <row r="489" spans="1:11">
      <c r="A489" s="1">
        <v>472</v>
      </c>
      <c r="B489" s="7" t="s">
        <v>2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473</v>
      </c>
      <c r="B490" s="8" t="s">
        <v>3</v>
      </c>
      <c r="C490" s="25">
        <f>SUM(D490:J490)</f>
        <v>2235745.2199999997</v>
      </c>
      <c r="D490" s="25">
        <v>1239745.22</v>
      </c>
      <c r="E490" s="25">
        <v>0</v>
      </c>
      <c r="F490" s="25">
        <v>0</v>
      </c>
      <c r="G490" s="25">
        <v>0</v>
      </c>
      <c r="H490" s="25">
        <v>322000</v>
      </c>
      <c r="I490" s="25">
        <v>332000</v>
      </c>
      <c r="J490" s="25">
        <v>342000</v>
      </c>
      <c r="K490" s="26"/>
    </row>
    <row r="491" spans="1:11">
      <c r="A491" s="1">
        <v>474</v>
      </c>
      <c r="B491" s="8" t="s">
        <v>53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1">
      <c r="A492" s="1">
        <v>475</v>
      </c>
      <c r="B492" s="24" t="s">
        <v>123</v>
      </c>
      <c r="C492" s="25"/>
      <c r="D492" s="25"/>
      <c r="E492" s="25"/>
      <c r="F492" s="25"/>
      <c r="G492" s="25"/>
      <c r="H492" s="25"/>
      <c r="I492" s="25"/>
      <c r="J492" s="25"/>
      <c r="K492" s="26"/>
    </row>
    <row r="493" spans="1:11" ht="30" customHeight="1">
      <c r="A493" s="1">
        <v>476</v>
      </c>
      <c r="B493" s="8" t="s">
        <v>59</v>
      </c>
      <c r="C493" s="25">
        <f>C496+C497</f>
        <v>2267720.7800000003</v>
      </c>
      <c r="D493" s="25">
        <f t="shared" ref="D493:J493" si="186">D496+D497</f>
        <v>241720.78</v>
      </c>
      <c r="E493" s="25">
        <f t="shared" si="186"/>
        <v>0</v>
      </c>
      <c r="F493" s="25">
        <f t="shared" si="186"/>
        <v>0</v>
      </c>
      <c r="G493" s="25">
        <f t="shared" si="186"/>
        <v>0</v>
      </c>
      <c r="H493" s="25">
        <f t="shared" si="186"/>
        <v>643000</v>
      </c>
      <c r="I493" s="25">
        <f t="shared" si="186"/>
        <v>675000</v>
      </c>
      <c r="J493" s="25">
        <f t="shared" si="186"/>
        <v>708000</v>
      </c>
      <c r="K493" s="26" t="s">
        <v>14</v>
      </c>
    </row>
    <row r="494" spans="1:11">
      <c r="A494" s="1">
        <v>477</v>
      </c>
      <c r="B494" s="7" t="s">
        <v>1</v>
      </c>
      <c r="C494" s="25">
        <v>0</v>
      </c>
      <c r="D494" s="25">
        <v>0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6"/>
    </row>
    <row r="495" spans="1:11">
      <c r="A495" s="1">
        <v>478</v>
      </c>
      <c r="B495" s="7" t="s">
        <v>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479</v>
      </c>
      <c r="B496" s="8" t="s">
        <v>3</v>
      </c>
      <c r="C496" s="25">
        <f>SUM(D496:J496)</f>
        <v>2167720.7800000003</v>
      </c>
      <c r="D496" s="25">
        <v>141720.78</v>
      </c>
      <c r="E496" s="25">
        <v>0</v>
      </c>
      <c r="F496" s="25">
        <v>0</v>
      </c>
      <c r="G496" s="25">
        <v>0</v>
      </c>
      <c r="H496" s="25">
        <v>643000</v>
      </c>
      <c r="I496" s="25">
        <v>675000</v>
      </c>
      <c r="J496" s="25">
        <v>708000</v>
      </c>
      <c r="K496" s="26"/>
    </row>
    <row r="497" spans="1:11">
      <c r="A497" s="1">
        <v>480</v>
      </c>
      <c r="B497" s="8" t="s">
        <v>53</v>
      </c>
      <c r="C497" s="25">
        <f>SUM(D497:J497)</f>
        <v>100000</v>
      </c>
      <c r="D497" s="25">
        <v>100000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>
      <c r="A498" s="1">
        <v>481</v>
      </c>
      <c r="B498" s="24" t="s">
        <v>124</v>
      </c>
      <c r="C498" s="25"/>
      <c r="D498" s="25"/>
      <c r="E498" s="25"/>
      <c r="F498" s="25"/>
      <c r="G498" s="25"/>
      <c r="H498" s="25"/>
      <c r="I498" s="25"/>
      <c r="J498" s="25"/>
      <c r="K498" s="26"/>
    </row>
    <row r="499" spans="1:11" ht="138" customHeight="1">
      <c r="A499" s="1">
        <v>482</v>
      </c>
      <c r="B499" s="8" t="s">
        <v>60</v>
      </c>
      <c r="C499" s="25">
        <f>C501+C502</f>
        <v>17747757.280000001</v>
      </c>
      <c r="D499" s="25">
        <f t="shared" ref="D499:J499" si="187">D501+D502</f>
        <v>2950000</v>
      </c>
      <c r="E499" s="25">
        <f t="shared" si="187"/>
        <v>2430000</v>
      </c>
      <c r="F499" s="25">
        <f t="shared" si="187"/>
        <v>2278757.2799999998</v>
      </c>
      <c r="G499" s="25">
        <f t="shared" si="187"/>
        <v>2430000</v>
      </c>
      <c r="H499" s="25">
        <f t="shared" si="187"/>
        <v>2430000</v>
      </c>
      <c r="I499" s="25">
        <f t="shared" si="187"/>
        <v>2551000</v>
      </c>
      <c r="J499" s="25">
        <f t="shared" si="187"/>
        <v>2678000</v>
      </c>
      <c r="K499" s="26" t="s">
        <v>14</v>
      </c>
    </row>
    <row r="500" spans="1:11">
      <c r="A500" s="1">
        <v>483</v>
      </c>
      <c r="B500" s="7" t="s">
        <v>2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6"/>
    </row>
    <row r="501" spans="1:11">
      <c r="A501" s="1">
        <v>484</v>
      </c>
      <c r="B501" s="8" t="s">
        <v>3</v>
      </c>
      <c r="C501" s="25">
        <f>SUM(D501:J501)</f>
        <v>16947757.280000001</v>
      </c>
      <c r="D501" s="25">
        <v>2150000</v>
      </c>
      <c r="E501" s="25">
        <v>2430000</v>
      </c>
      <c r="F501" s="25">
        <v>2278757.2799999998</v>
      </c>
      <c r="G501" s="25">
        <v>2430000</v>
      </c>
      <c r="H501" s="25">
        <v>2430000</v>
      </c>
      <c r="I501" s="25">
        <v>2551000</v>
      </c>
      <c r="J501" s="25">
        <v>2678000</v>
      </c>
      <c r="K501" s="26"/>
    </row>
    <row r="502" spans="1:11">
      <c r="A502" s="1">
        <v>485</v>
      </c>
      <c r="B502" s="8" t="s">
        <v>53</v>
      </c>
      <c r="C502" s="25">
        <f>D502+E502+F502+G502+H502+I502+J502</f>
        <v>800000</v>
      </c>
      <c r="D502" s="25">
        <v>800000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486</v>
      </c>
      <c r="B503" s="24" t="s">
        <v>141</v>
      </c>
      <c r="C503" s="25"/>
      <c r="D503" s="25"/>
      <c r="E503" s="25"/>
      <c r="F503" s="25"/>
      <c r="G503" s="25"/>
      <c r="H503" s="25"/>
      <c r="I503" s="25"/>
      <c r="J503" s="25"/>
      <c r="K503" s="26"/>
    </row>
    <row r="504" spans="1:11" ht="30" customHeight="1">
      <c r="A504" s="1">
        <v>487</v>
      </c>
      <c r="B504" s="7" t="s">
        <v>147</v>
      </c>
      <c r="C504" s="25">
        <f>C506</f>
        <v>2277000</v>
      </c>
      <c r="D504" s="25">
        <f t="shared" ref="D504:J504" si="188">D506</f>
        <v>472000</v>
      </c>
      <c r="E504" s="25">
        <f t="shared" si="188"/>
        <v>0</v>
      </c>
      <c r="F504" s="25">
        <f t="shared" si="188"/>
        <v>0</v>
      </c>
      <c r="G504" s="25">
        <f t="shared" si="188"/>
        <v>0</v>
      </c>
      <c r="H504" s="25">
        <f t="shared" si="188"/>
        <v>573000</v>
      </c>
      <c r="I504" s="25">
        <f t="shared" si="188"/>
        <v>601000</v>
      </c>
      <c r="J504" s="25">
        <f t="shared" si="188"/>
        <v>631000</v>
      </c>
      <c r="K504" s="26" t="s">
        <v>14</v>
      </c>
    </row>
    <row r="505" spans="1:11">
      <c r="A505" s="1">
        <v>488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489</v>
      </c>
      <c r="B506" s="8" t="s">
        <v>3</v>
      </c>
      <c r="C506" s="25">
        <f>SUM(D506:J506)</f>
        <v>2277000</v>
      </c>
      <c r="D506" s="25">
        <v>472000</v>
      </c>
      <c r="E506" s="25">
        <v>0</v>
      </c>
      <c r="F506" s="25">
        <v>0</v>
      </c>
      <c r="G506" s="25">
        <v>0</v>
      </c>
      <c r="H506" s="25">
        <v>573000</v>
      </c>
      <c r="I506" s="25">
        <v>601000</v>
      </c>
      <c r="J506" s="25">
        <v>631000</v>
      </c>
      <c r="K506" s="26"/>
    </row>
    <row r="507" spans="1:11">
      <c r="A507" s="1">
        <v>490</v>
      </c>
      <c r="B507" s="7" t="s">
        <v>53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491</v>
      </c>
      <c r="B508" s="24" t="s">
        <v>142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>
      <c r="A509" s="1">
        <v>492</v>
      </c>
      <c r="B509" s="7" t="s">
        <v>61</v>
      </c>
      <c r="C509" s="25">
        <f>C512</f>
        <v>1000000</v>
      </c>
      <c r="D509" s="25">
        <f t="shared" ref="D509:J509" si="189">D512</f>
        <v>1000000</v>
      </c>
      <c r="E509" s="25">
        <f t="shared" si="189"/>
        <v>0</v>
      </c>
      <c r="F509" s="25">
        <f t="shared" si="189"/>
        <v>0</v>
      </c>
      <c r="G509" s="25">
        <f t="shared" si="189"/>
        <v>0</v>
      </c>
      <c r="H509" s="25">
        <f t="shared" si="189"/>
        <v>0</v>
      </c>
      <c r="I509" s="25">
        <f t="shared" si="189"/>
        <v>0</v>
      </c>
      <c r="J509" s="25">
        <f t="shared" si="189"/>
        <v>0</v>
      </c>
      <c r="K509" s="26" t="s">
        <v>14</v>
      </c>
    </row>
    <row r="510" spans="1:11">
      <c r="A510" s="1">
        <v>493</v>
      </c>
      <c r="B510" s="7" t="s">
        <v>2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494</v>
      </c>
      <c r="B511" s="8" t="s">
        <v>3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495</v>
      </c>
      <c r="B512" s="8" t="s">
        <v>53</v>
      </c>
      <c r="C512" s="25">
        <f>D512+E512+F512+G512+H512+I512+J512</f>
        <v>1000000</v>
      </c>
      <c r="D512" s="25">
        <v>1000000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6"/>
    </row>
    <row r="513" spans="1:11">
      <c r="A513" s="1">
        <v>496</v>
      </c>
      <c r="B513" s="24" t="s">
        <v>143</v>
      </c>
      <c r="C513" s="25"/>
      <c r="D513" s="25"/>
      <c r="E513" s="25"/>
      <c r="F513" s="25"/>
      <c r="G513" s="25"/>
      <c r="H513" s="25"/>
      <c r="I513" s="25"/>
      <c r="J513" s="25"/>
      <c r="K513" s="26"/>
    </row>
    <row r="514" spans="1:11" ht="60.75" customHeight="1">
      <c r="A514" s="1">
        <v>497</v>
      </c>
      <c r="B514" s="7" t="s">
        <v>62</v>
      </c>
      <c r="C514" s="25">
        <f>C517</f>
        <v>600000</v>
      </c>
      <c r="D514" s="25">
        <f t="shared" ref="D514:J514" si="190">D517</f>
        <v>600000</v>
      </c>
      <c r="E514" s="25">
        <f t="shared" si="190"/>
        <v>0</v>
      </c>
      <c r="F514" s="25">
        <f t="shared" si="190"/>
        <v>0</v>
      </c>
      <c r="G514" s="25">
        <f t="shared" si="190"/>
        <v>0</v>
      </c>
      <c r="H514" s="25">
        <f t="shared" si="190"/>
        <v>0</v>
      </c>
      <c r="I514" s="25">
        <f t="shared" si="190"/>
        <v>0</v>
      </c>
      <c r="J514" s="25">
        <f t="shared" si="190"/>
        <v>0</v>
      </c>
      <c r="K514" s="26" t="s">
        <v>14</v>
      </c>
    </row>
    <row r="515" spans="1:11">
      <c r="A515" s="1">
        <v>498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499</v>
      </c>
      <c r="B516" s="8" t="s">
        <v>3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500</v>
      </c>
      <c r="B517" s="8" t="s">
        <v>53</v>
      </c>
      <c r="C517" s="25">
        <f>D517+E517+F517+G517+H517+I517+J517</f>
        <v>600000</v>
      </c>
      <c r="D517" s="25">
        <v>600000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>
      <c r="A518" s="1">
        <v>501</v>
      </c>
      <c r="B518" s="24" t="s">
        <v>148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8" customHeight="1">
      <c r="A519" s="1">
        <v>502</v>
      </c>
      <c r="B519" s="7" t="s">
        <v>63</v>
      </c>
      <c r="C519" s="25">
        <f>C522</f>
        <v>100000</v>
      </c>
      <c r="D519" s="25">
        <f t="shared" ref="D519:J519" si="191">D522</f>
        <v>100000</v>
      </c>
      <c r="E519" s="25">
        <f t="shared" si="191"/>
        <v>0</v>
      </c>
      <c r="F519" s="25">
        <f t="shared" si="191"/>
        <v>0</v>
      </c>
      <c r="G519" s="25">
        <f t="shared" si="191"/>
        <v>0</v>
      </c>
      <c r="H519" s="25">
        <f t="shared" si="191"/>
        <v>0</v>
      </c>
      <c r="I519" s="25">
        <f t="shared" si="191"/>
        <v>0</v>
      </c>
      <c r="J519" s="25">
        <f t="shared" si="191"/>
        <v>0</v>
      </c>
      <c r="K519" s="26" t="s">
        <v>14</v>
      </c>
    </row>
    <row r="520" spans="1:11">
      <c r="A520" s="1">
        <v>503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504</v>
      </c>
      <c r="B521" s="8" t="s">
        <v>3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505</v>
      </c>
      <c r="B522" s="8" t="s">
        <v>53</v>
      </c>
      <c r="C522" s="25">
        <f>SUM(D522:J522)</f>
        <v>100000</v>
      </c>
      <c r="D522" s="25">
        <v>100000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>
      <c r="A523" s="1">
        <v>506</v>
      </c>
      <c r="B523" s="24" t="s">
        <v>149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29.25" customHeight="1">
      <c r="A524" s="1">
        <v>507</v>
      </c>
      <c r="B524" s="7" t="s">
        <v>64</v>
      </c>
      <c r="C524" s="25">
        <f>C527</f>
        <v>600000</v>
      </c>
      <c r="D524" s="25">
        <f t="shared" ref="D524:J524" si="192">D527</f>
        <v>600000</v>
      </c>
      <c r="E524" s="25">
        <f t="shared" si="192"/>
        <v>0</v>
      </c>
      <c r="F524" s="25">
        <f t="shared" si="192"/>
        <v>0</v>
      </c>
      <c r="G524" s="25">
        <f t="shared" si="192"/>
        <v>0</v>
      </c>
      <c r="H524" s="25">
        <f t="shared" si="192"/>
        <v>0</v>
      </c>
      <c r="I524" s="25">
        <f t="shared" si="192"/>
        <v>0</v>
      </c>
      <c r="J524" s="25">
        <f t="shared" si="192"/>
        <v>0</v>
      </c>
      <c r="K524" s="26" t="s">
        <v>14</v>
      </c>
    </row>
    <row r="525" spans="1:11">
      <c r="A525" s="1">
        <v>508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509</v>
      </c>
      <c r="B526" s="8" t="s">
        <v>3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510</v>
      </c>
      <c r="B527" s="8" t="s">
        <v>53</v>
      </c>
      <c r="C527" s="25">
        <f>D527+E527+F527+G527+H527+I527+J527</f>
        <v>600000</v>
      </c>
      <c r="D527" s="25">
        <v>600000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511</v>
      </c>
      <c r="B528" s="24" t="s">
        <v>150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60.75" customHeight="1">
      <c r="A529" s="1">
        <v>512</v>
      </c>
      <c r="B529" s="8" t="s">
        <v>65</v>
      </c>
      <c r="C529" s="25">
        <f>C530</f>
        <v>713900</v>
      </c>
      <c r="D529" s="25">
        <f t="shared" ref="D529:J529" si="193">D530</f>
        <v>87500</v>
      </c>
      <c r="E529" s="25">
        <f t="shared" si="193"/>
        <v>91900</v>
      </c>
      <c r="F529" s="25">
        <f t="shared" si="193"/>
        <v>98300</v>
      </c>
      <c r="G529" s="25">
        <f t="shared" si="193"/>
        <v>100200</v>
      </c>
      <c r="H529" s="25">
        <f t="shared" si="193"/>
        <v>106600</v>
      </c>
      <c r="I529" s="25">
        <f t="shared" si="193"/>
        <v>111900</v>
      </c>
      <c r="J529" s="25">
        <f t="shared" si="193"/>
        <v>117500</v>
      </c>
      <c r="K529" s="26"/>
    </row>
    <row r="530" spans="1:11">
      <c r="A530" s="1">
        <v>513</v>
      </c>
      <c r="B530" s="7" t="s">
        <v>2</v>
      </c>
      <c r="C530" s="25">
        <f>SUM(D530:J530)</f>
        <v>713900</v>
      </c>
      <c r="D530" s="25">
        <v>87500</v>
      </c>
      <c r="E530" s="25">
        <v>91900</v>
      </c>
      <c r="F530" s="25">
        <v>98300</v>
      </c>
      <c r="G530" s="25">
        <v>100200</v>
      </c>
      <c r="H530" s="25">
        <v>106600</v>
      </c>
      <c r="I530" s="25">
        <v>111900</v>
      </c>
      <c r="J530" s="25">
        <v>117500</v>
      </c>
      <c r="K530" s="26" t="s">
        <v>14</v>
      </c>
    </row>
    <row r="531" spans="1:11">
      <c r="A531" s="1">
        <v>514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515</v>
      </c>
      <c r="B532" s="8" t="s">
        <v>53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516</v>
      </c>
      <c r="B533" s="24" t="s">
        <v>151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111" customHeight="1">
      <c r="A534" s="1">
        <v>517</v>
      </c>
      <c r="B534" s="7" t="s">
        <v>66</v>
      </c>
      <c r="C534" s="25">
        <f>C535</f>
        <v>700</v>
      </c>
      <c r="D534" s="25">
        <f t="shared" ref="D534:J534" si="194">D535</f>
        <v>100</v>
      </c>
      <c r="E534" s="25">
        <f t="shared" si="194"/>
        <v>100</v>
      </c>
      <c r="F534" s="25">
        <f t="shared" si="194"/>
        <v>100</v>
      </c>
      <c r="G534" s="25">
        <f t="shared" si="194"/>
        <v>100</v>
      </c>
      <c r="H534" s="25">
        <f t="shared" si="194"/>
        <v>100</v>
      </c>
      <c r="I534" s="25">
        <f t="shared" si="194"/>
        <v>100</v>
      </c>
      <c r="J534" s="25">
        <f t="shared" si="194"/>
        <v>100</v>
      </c>
      <c r="K534" s="26" t="s">
        <v>14</v>
      </c>
    </row>
    <row r="535" spans="1:11">
      <c r="A535" s="1">
        <v>518</v>
      </c>
      <c r="B535" s="7" t="s">
        <v>2</v>
      </c>
      <c r="C535" s="25">
        <f>SUM(D535:J535)</f>
        <v>700</v>
      </c>
      <c r="D535" s="25">
        <v>100</v>
      </c>
      <c r="E535" s="25">
        <v>100</v>
      </c>
      <c r="F535" s="25">
        <v>100</v>
      </c>
      <c r="G535" s="25">
        <v>100</v>
      </c>
      <c r="H535" s="25">
        <v>100</v>
      </c>
      <c r="I535" s="25">
        <v>100</v>
      </c>
      <c r="J535" s="25">
        <v>100</v>
      </c>
      <c r="K535" s="26"/>
    </row>
    <row r="536" spans="1:11">
      <c r="A536" s="1">
        <v>519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520</v>
      </c>
      <c r="B537" s="8" t="s">
        <v>53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521</v>
      </c>
      <c r="B538" s="24" t="s">
        <v>152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68" customHeight="1">
      <c r="A539" s="1">
        <v>522</v>
      </c>
      <c r="B539" s="8" t="s">
        <v>67</v>
      </c>
      <c r="C539" s="25">
        <f>C540</f>
        <v>14800</v>
      </c>
      <c r="D539" s="25">
        <f t="shared" ref="D539:J539" si="195">D540</f>
        <v>0</v>
      </c>
      <c r="E539" s="25">
        <f t="shared" si="195"/>
        <v>0</v>
      </c>
      <c r="F539" s="25">
        <f t="shared" si="195"/>
        <v>14800</v>
      </c>
      <c r="G539" s="25">
        <f t="shared" si="195"/>
        <v>0</v>
      </c>
      <c r="H539" s="25">
        <f t="shared" si="195"/>
        <v>0</v>
      </c>
      <c r="I539" s="25">
        <f t="shared" si="195"/>
        <v>0</v>
      </c>
      <c r="J539" s="25">
        <f t="shared" si="195"/>
        <v>0</v>
      </c>
      <c r="K539" s="26"/>
    </row>
    <row r="540" spans="1:11">
      <c r="A540" s="1">
        <v>523</v>
      </c>
      <c r="B540" s="8" t="s">
        <v>1</v>
      </c>
      <c r="C540" s="25">
        <f>D540+E540+F540+G540+H540+I540+J540</f>
        <v>14800</v>
      </c>
      <c r="D540" s="25">
        <v>0</v>
      </c>
      <c r="E540" s="25">
        <v>0</v>
      </c>
      <c r="F540" s="25">
        <v>14800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524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525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526</v>
      </c>
      <c r="B543" s="8" t="s">
        <v>53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527</v>
      </c>
      <c r="B544" s="24" t="s">
        <v>153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121.5" customHeight="1">
      <c r="A545" s="1">
        <v>528</v>
      </c>
      <c r="B545" s="8" t="s">
        <v>154</v>
      </c>
      <c r="C545" s="25">
        <f>C548</f>
        <v>75000</v>
      </c>
      <c r="D545" s="25">
        <f t="shared" ref="D545:J545" si="196">D548</f>
        <v>75000</v>
      </c>
      <c r="E545" s="25">
        <f t="shared" si="196"/>
        <v>0</v>
      </c>
      <c r="F545" s="25">
        <f t="shared" si="196"/>
        <v>0</v>
      </c>
      <c r="G545" s="25">
        <f t="shared" si="196"/>
        <v>0</v>
      </c>
      <c r="H545" s="25">
        <f t="shared" si="196"/>
        <v>0</v>
      </c>
      <c r="I545" s="25">
        <f t="shared" si="196"/>
        <v>0</v>
      </c>
      <c r="J545" s="25">
        <f t="shared" si="196"/>
        <v>0</v>
      </c>
      <c r="K545" s="26" t="s">
        <v>14</v>
      </c>
    </row>
    <row r="546" spans="1:11">
      <c r="A546" s="1">
        <v>529</v>
      </c>
      <c r="B546" s="7" t="s">
        <v>1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 t="s">
        <v>14</v>
      </c>
    </row>
    <row r="547" spans="1:11">
      <c r="A547" s="1">
        <v>530</v>
      </c>
      <c r="B547" s="7" t="s">
        <v>2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 t="s">
        <v>14</v>
      </c>
    </row>
    <row r="548" spans="1:11">
      <c r="A548" s="1">
        <v>531</v>
      </c>
      <c r="B548" s="8" t="s">
        <v>3</v>
      </c>
      <c r="C548" s="25">
        <f>D548+E548+F548+G548+H548+I548+J548</f>
        <v>75000</v>
      </c>
      <c r="D548" s="25">
        <v>75000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 t="s">
        <v>14</v>
      </c>
    </row>
    <row r="549" spans="1:11">
      <c r="A549" s="1">
        <v>532</v>
      </c>
      <c r="B549" s="24" t="s">
        <v>172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81" customHeight="1">
      <c r="A550" s="1">
        <v>533</v>
      </c>
      <c r="B550" s="8" t="s">
        <v>68</v>
      </c>
      <c r="C550" s="25">
        <f>C553</f>
        <v>2012382</v>
      </c>
      <c r="D550" s="25">
        <f t="shared" ref="D550:J550" si="197">D553</f>
        <v>640382</v>
      </c>
      <c r="E550" s="25">
        <f t="shared" si="197"/>
        <v>686000</v>
      </c>
      <c r="F550" s="25">
        <f t="shared" si="197"/>
        <v>0</v>
      </c>
      <c r="G550" s="25">
        <f t="shared" si="197"/>
        <v>686000</v>
      </c>
      <c r="H550" s="25">
        <f t="shared" si="197"/>
        <v>0</v>
      </c>
      <c r="I550" s="25">
        <f t="shared" si="197"/>
        <v>0</v>
      </c>
      <c r="J550" s="25">
        <f t="shared" si="197"/>
        <v>0</v>
      </c>
      <c r="K550" s="26"/>
    </row>
    <row r="551" spans="1:11">
      <c r="A551" s="1">
        <v>534</v>
      </c>
      <c r="B551" s="7" t="s">
        <v>1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>
      <c r="A552" s="1">
        <v>535</v>
      </c>
      <c r="B552" s="7" t="s">
        <v>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536</v>
      </c>
      <c r="B553" s="8" t="s">
        <v>3</v>
      </c>
      <c r="C553" s="25">
        <f>D553+E553+F553+G553</f>
        <v>2012382</v>
      </c>
      <c r="D553" s="25">
        <v>640382</v>
      </c>
      <c r="E553" s="25">
        <v>686000</v>
      </c>
      <c r="F553" s="25">
        <v>0</v>
      </c>
      <c r="G553" s="25">
        <v>686000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537</v>
      </c>
      <c r="B554" s="24" t="s">
        <v>230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75">
      <c r="A555" s="1">
        <v>538</v>
      </c>
      <c r="B555" s="8" t="s">
        <v>231</v>
      </c>
      <c r="C555" s="25">
        <f>C558</f>
        <v>4305778</v>
      </c>
      <c r="D555" s="25">
        <f t="shared" ref="D555:J555" si="198">D558</f>
        <v>0</v>
      </c>
      <c r="E555" s="25">
        <f t="shared" si="198"/>
        <v>1880000</v>
      </c>
      <c r="F555" s="25">
        <f t="shared" si="198"/>
        <v>376700</v>
      </c>
      <c r="G555" s="25">
        <f t="shared" si="198"/>
        <v>2049078</v>
      </c>
      <c r="H555" s="25">
        <f t="shared" si="198"/>
        <v>0</v>
      </c>
      <c r="I555" s="25">
        <f t="shared" si="198"/>
        <v>0</v>
      </c>
      <c r="J555" s="25">
        <f t="shared" si="198"/>
        <v>0</v>
      </c>
      <c r="K555" s="26"/>
    </row>
    <row r="556" spans="1:11">
      <c r="A556" s="1">
        <v>539</v>
      </c>
      <c r="B556" s="7" t="s">
        <v>1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540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541</v>
      </c>
      <c r="B558" s="8" t="s">
        <v>3</v>
      </c>
      <c r="C558" s="25">
        <f>D558+E558+F558+G558+H558+I558+J558</f>
        <v>4305778</v>
      </c>
      <c r="D558" s="25">
        <v>0</v>
      </c>
      <c r="E558" s="25">
        <v>1880000</v>
      </c>
      <c r="F558" s="25">
        <v>376700</v>
      </c>
      <c r="G558" s="25">
        <v>2049078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542</v>
      </c>
      <c r="B559" s="24" t="s">
        <v>240</v>
      </c>
      <c r="C559" s="25"/>
      <c r="D559" s="25"/>
      <c r="E559" s="25"/>
      <c r="F559" s="25"/>
      <c r="G559" s="25"/>
      <c r="H559" s="25"/>
      <c r="I559" s="25"/>
      <c r="J559" s="25"/>
      <c r="K559" s="26"/>
    </row>
    <row r="560" spans="1:11" ht="105">
      <c r="A560" s="1">
        <v>543</v>
      </c>
      <c r="B560" s="8" t="s">
        <v>241</v>
      </c>
      <c r="C560" s="25">
        <f>C561</f>
        <v>418214.24</v>
      </c>
      <c r="D560" s="25">
        <f t="shared" ref="D560:J560" si="199">D561</f>
        <v>0</v>
      </c>
      <c r="E560" s="25">
        <f t="shared" si="199"/>
        <v>188000</v>
      </c>
      <c r="F560" s="25">
        <f t="shared" si="199"/>
        <v>230214.24</v>
      </c>
      <c r="G560" s="25">
        <f t="shared" si="199"/>
        <v>0</v>
      </c>
      <c r="H560" s="25">
        <f t="shared" si="199"/>
        <v>0</v>
      </c>
      <c r="I560" s="25">
        <f t="shared" si="199"/>
        <v>0</v>
      </c>
      <c r="J560" s="25">
        <f t="shared" si="199"/>
        <v>0</v>
      </c>
      <c r="K560" s="26"/>
    </row>
    <row r="561" spans="1:11">
      <c r="A561" s="1">
        <v>544</v>
      </c>
      <c r="B561" s="8" t="s">
        <v>3</v>
      </c>
      <c r="C561" s="25">
        <f>D561+E561+F561+G561+H561+I561+J561</f>
        <v>418214.24</v>
      </c>
      <c r="D561" s="25">
        <v>0</v>
      </c>
      <c r="E561" s="25">
        <v>188000</v>
      </c>
      <c r="F561" s="25">
        <v>230214.24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>
      <c r="A562" s="1">
        <v>545</v>
      </c>
      <c r="B562" s="75" t="s">
        <v>215</v>
      </c>
      <c r="C562" s="72"/>
      <c r="D562" s="72"/>
      <c r="E562" s="72"/>
      <c r="F562" s="72"/>
      <c r="G562" s="72"/>
      <c r="H562" s="72"/>
      <c r="I562" s="72"/>
      <c r="J562" s="72"/>
      <c r="K562" s="72"/>
    </row>
    <row r="563" spans="1:11" ht="47.25" customHeight="1">
      <c r="A563" s="1">
        <v>546</v>
      </c>
      <c r="B563" s="28" t="s">
        <v>173</v>
      </c>
      <c r="C563" s="25">
        <f>C568</f>
        <v>24196745</v>
      </c>
      <c r="D563" s="25">
        <f t="shared" ref="D563:J563" si="200">D568</f>
        <v>3234000</v>
      </c>
      <c r="E563" s="25">
        <f t="shared" si="200"/>
        <v>3238600</v>
      </c>
      <c r="F563" s="25">
        <f t="shared" si="200"/>
        <v>3075700</v>
      </c>
      <c r="G563" s="25">
        <f t="shared" si="200"/>
        <v>3502645</v>
      </c>
      <c r="H563" s="25">
        <f t="shared" si="200"/>
        <v>3248100</v>
      </c>
      <c r="I563" s="25">
        <f t="shared" si="200"/>
        <v>3698000</v>
      </c>
      <c r="J563" s="25">
        <f t="shared" si="200"/>
        <v>4199700</v>
      </c>
      <c r="K563" s="29" t="s">
        <v>13</v>
      </c>
    </row>
    <row r="564" spans="1:11">
      <c r="A564" s="1">
        <v>547</v>
      </c>
      <c r="B564" s="7" t="s">
        <v>10</v>
      </c>
      <c r="C564" s="25">
        <f>C569</f>
        <v>2515800</v>
      </c>
      <c r="D564" s="25">
        <f t="shared" ref="D564:J564" si="201">D569</f>
        <v>294000</v>
      </c>
      <c r="E564" s="25">
        <f t="shared" si="201"/>
        <v>311000</v>
      </c>
      <c r="F564" s="25">
        <f t="shared" si="201"/>
        <v>427000</v>
      </c>
      <c r="G564" s="25">
        <f t="shared" si="201"/>
        <v>339000</v>
      </c>
      <c r="H564" s="25">
        <f t="shared" si="201"/>
        <v>356100</v>
      </c>
      <c r="I564" s="25">
        <f t="shared" si="201"/>
        <v>381000</v>
      </c>
      <c r="J564" s="25">
        <f t="shared" si="201"/>
        <v>407700</v>
      </c>
      <c r="K564" s="29" t="s">
        <v>13</v>
      </c>
    </row>
    <row r="565" spans="1:11">
      <c r="A565" s="1">
        <v>548</v>
      </c>
      <c r="B565" s="7" t="s">
        <v>11</v>
      </c>
      <c r="C565" s="25">
        <f>C570</f>
        <v>21504045</v>
      </c>
      <c r="D565" s="25">
        <f t="shared" ref="D565:J565" si="202">D570</f>
        <v>2788100</v>
      </c>
      <c r="E565" s="25">
        <f t="shared" si="202"/>
        <v>2902600</v>
      </c>
      <c r="F565" s="25">
        <f t="shared" si="202"/>
        <v>2648700</v>
      </c>
      <c r="G565" s="25">
        <f t="shared" si="202"/>
        <v>3163645</v>
      </c>
      <c r="H565" s="25">
        <f t="shared" si="202"/>
        <v>2892000</v>
      </c>
      <c r="I565" s="25">
        <f t="shared" si="202"/>
        <v>3317000</v>
      </c>
      <c r="J565" s="25">
        <f t="shared" si="202"/>
        <v>3792000</v>
      </c>
      <c r="K565" s="29" t="s">
        <v>13</v>
      </c>
    </row>
    <row r="566" spans="1:11">
      <c r="A566" s="1">
        <v>549</v>
      </c>
      <c r="B566" s="7" t="s">
        <v>53</v>
      </c>
      <c r="C566" s="25">
        <f>C571</f>
        <v>176900</v>
      </c>
      <c r="D566" s="25">
        <f t="shared" ref="D566:J566" si="203">D571</f>
        <v>151900</v>
      </c>
      <c r="E566" s="25">
        <f t="shared" si="203"/>
        <v>25000</v>
      </c>
      <c r="F566" s="25">
        <f t="shared" si="203"/>
        <v>0</v>
      </c>
      <c r="G566" s="25">
        <f t="shared" si="203"/>
        <v>0</v>
      </c>
      <c r="H566" s="25">
        <f t="shared" si="203"/>
        <v>0</v>
      </c>
      <c r="I566" s="25">
        <f t="shared" si="203"/>
        <v>0</v>
      </c>
      <c r="J566" s="25">
        <f t="shared" si="203"/>
        <v>0</v>
      </c>
      <c r="K566" s="29"/>
    </row>
    <row r="567" spans="1:11">
      <c r="A567" s="1">
        <v>550</v>
      </c>
      <c r="B567" s="78" t="s">
        <v>12</v>
      </c>
      <c r="C567" s="79"/>
      <c r="D567" s="79"/>
      <c r="E567" s="79"/>
      <c r="F567" s="79"/>
      <c r="G567" s="79"/>
      <c r="H567" s="79"/>
      <c r="I567" s="79"/>
      <c r="J567" s="79"/>
      <c r="K567" s="80"/>
    </row>
    <row r="568" spans="1:11" ht="39.6" customHeight="1">
      <c r="A568" s="1">
        <v>551</v>
      </c>
      <c r="B568" s="28" t="s">
        <v>179</v>
      </c>
      <c r="C568" s="25">
        <f>C569+C570+C571</f>
        <v>24196745</v>
      </c>
      <c r="D568" s="25">
        <f t="shared" ref="D568:J568" si="204">D569+D570+D571</f>
        <v>3234000</v>
      </c>
      <c r="E568" s="25">
        <f t="shared" si="204"/>
        <v>3238600</v>
      </c>
      <c r="F568" s="25">
        <f t="shared" si="204"/>
        <v>3075700</v>
      </c>
      <c r="G568" s="25">
        <f t="shared" si="204"/>
        <v>3502645</v>
      </c>
      <c r="H568" s="25">
        <f t="shared" si="204"/>
        <v>3248100</v>
      </c>
      <c r="I568" s="25">
        <f t="shared" si="204"/>
        <v>3698000</v>
      </c>
      <c r="J568" s="25">
        <f t="shared" si="204"/>
        <v>4199700</v>
      </c>
      <c r="K568" s="29" t="s">
        <v>13</v>
      </c>
    </row>
    <row r="569" spans="1:11">
      <c r="A569" s="1">
        <v>552</v>
      </c>
      <c r="B569" s="7" t="s">
        <v>10</v>
      </c>
      <c r="C569" s="25">
        <f>C575</f>
        <v>2515800</v>
      </c>
      <c r="D569" s="25">
        <f t="shared" ref="D569:J569" si="205">D575</f>
        <v>294000</v>
      </c>
      <c r="E569" s="25">
        <f t="shared" si="205"/>
        <v>311000</v>
      </c>
      <c r="F569" s="25">
        <f t="shared" si="205"/>
        <v>427000</v>
      </c>
      <c r="G569" s="25">
        <f t="shared" si="205"/>
        <v>339000</v>
      </c>
      <c r="H569" s="25">
        <f t="shared" si="205"/>
        <v>356100</v>
      </c>
      <c r="I569" s="25">
        <f t="shared" si="205"/>
        <v>381000</v>
      </c>
      <c r="J569" s="25">
        <f t="shared" si="205"/>
        <v>407700</v>
      </c>
      <c r="K569" s="29" t="s">
        <v>13</v>
      </c>
    </row>
    <row r="570" spans="1:11">
      <c r="A570" s="1">
        <v>553</v>
      </c>
      <c r="B570" s="7" t="s">
        <v>11</v>
      </c>
      <c r="C570" s="25">
        <f>C579+C583+C592+C588+C596+C599+C603+C606+C609</f>
        <v>21504045</v>
      </c>
      <c r="D570" s="25">
        <f t="shared" ref="D570:J570" si="206">D579+D583+D592+D588+D596+D599+D603+D606+D609</f>
        <v>2788100</v>
      </c>
      <c r="E570" s="25">
        <f t="shared" si="206"/>
        <v>2902600</v>
      </c>
      <c r="F570" s="25">
        <f t="shared" si="206"/>
        <v>2648700</v>
      </c>
      <c r="G570" s="25">
        <f t="shared" si="206"/>
        <v>3163645</v>
      </c>
      <c r="H570" s="25">
        <f t="shared" si="206"/>
        <v>2892000</v>
      </c>
      <c r="I570" s="25">
        <f t="shared" si="206"/>
        <v>3317000</v>
      </c>
      <c r="J570" s="25">
        <f t="shared" si="206"/>
        <v>3792000</v>
      </c>
      <c r="K570" s="29" t="s">
        <v>13</v>
      </c>
    </row>
    <row r="571" spans="1:11">
      <c r="A571" s="1">
        <v>554</v>
      </c>
      <c r="B571" s="7" t="s">
        <v>53</v>
      </c>
      <c r="C571" s="25">
        <f>C584+C600</f>
        <v>176900</v>
      </c>
      <c r="D571" s="25">
        <f t="shared" ref="D571:J571" si="207">D584+D600</f>
        <v>151900</v>
      </c>
      <c r="E571" s="25">
        <f t="shared" si="207"/>
        <v>25000</v>
      </c>
      <c r="F571" s="25">
        <f t="shared" si="207"/>
        <v>0</v>
      </c>
      <c r="G571" s="25">
        <f t="shared" si="207"/>
        <v>0</v>
      </c>
      <c r="H571" s="25">
        <f t="shared" si="207"/>
        <v>0</v>
      </c>
      <c r="I571" s="25">
        <f t="shared" si="207"/>
        <v>0</v>
      </c>
      <c r="J571" s="25">
        <f t="shared" si="207"/>
        <v>0</v>
      </c>
      <c r="K571" s="29"/>
    </row>
    <row r="572" spans="1:11">
      <c r="A572" s="1">
        <v>555</v>
      </c>
      <c r="B572" s="24" t="s">
        <v>116</v>
      </c>
      <c r="C572" s="25"/>
      <c r="D572" s="25"/>
      <c r="E572" s="25"/>
      <c r="F572" s="25"/>
      <c r="G572" s="25"/>
      <c r="H572" s="25"/>
      <c r="I572" s="25"/>
      <c r="J572" s="25"/>
      <c r="K572" s="29"/>
    </row>
    <row r="573" spans="1:11" ht="106.5" customHeight="1">
      <c r="A573" s="1">
        <v>556</v>
      </c>
      <c r="B573" s="7" t="s">
        <v>69</v>
      </c>
      <c r="C573" s="25">
        <f>C575</f>
        <v>2515800</v>
      </c>
      <c r="D573" s="25">
        <f t="shared" ref="D573:J573" si="208">D575</f>
        <v>294000</v>
      </c>
      <c r="E573" s="25">
        <f t="shared" si="208"/>
        <v>311000</v>
      </c>
      <c r="F573" s="25">
        <f t="shared" si="208"/>
        <v>427000</v>
      </c>
      <c r="G573" s="25">
        <f t="shared" si="208"/>
        <v>339000</v>
      </c>
      <c r="H573" s="25">
        <f t="shared" si="208"/>
        <v>356100</v>
      </c>
      <c r="I573" s="25">
        <f t="shared" si="208"/>
        <v>381000</v>
      </c>
      <c r="J573" s="25">
        <f t="shared" si="208"/>
        <v>407700</v>
      </c>
      <c r="K573" s="26"/>
    </row>
    <row r="574" spans="1:11" ht="15" customHeight="1">
      <c r="A574" s="1">
        <v>557</v>
      </c>
      <c r="B574" s="7" t="s">
        <v>70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>
      <c r="A575" s="1">
        <v>558</v>
      </c>
      <c r="B575" s="7" t="s">
        <v>10</v>
      </c>
      <c r="C575" s="25">
        <f>SUM(D575:J576)</f>
        <v>2515800</v>
      </c>
      <c r="D575" s="25">
        <v>294000</v>
      </c>
      <c r="E575" s="25">
        <v>311000</v>
      </c>
      <c r="F575" s="25">
        <v>427000</v>
      </c>
      <c r="G575" s="25">
        <v>339000</v>
      </c>
      <c r="H575" s="25">
        <v>356100</v>
      </c>
      <c r="I575" s="25">
        <v>381000</v>
      </c>
      <c r="J575" s="25">
        <v>407700</v>
      </c>
      <c r="K575" s="26" t="s">
        <v>115</v>
      </c>
    </row>
    <row r="576" spans="1:11">
      <c r="A576" s="1">
        <v>559</v>
      </c>
      <c r="B576" s="24" t="s">
        <v>117</v>
      </c>
      <c r="C576" s="25"/>
      <c r="D576" s="25"/>
      <c r="E576" s="25"/>
      <c r="F576" s="25"/>
      <c r="G576" s="25"/>
      <c r="H576" s="25"/>
      <c r="I576" s="25"/>
      <c r="J576" s="25"/>
      <c r="K576" s="26"/>
    </row>
    <row r="577" spans="1:11" ht="138.75" customHeight="1">
      <c r="A577" s="1">
        <v>560</v>
      </c>
      <c r="B577" s="7" t="s">
        <v>227</v>
      </c>
      <c r="C577" s="25">
        <f>C579</f>
        <v>14728345</v>
      </c>
      <c r="D577" s="25">
        <f t="shared" ref="D577:J577" si="209">D579</f>
        <v>1533000</v>
      </c>
      <c r="E577" s="25">
        <v>1595900</v>
      </c>
      <c r="F577" s="25">
        <v>0</v>
      </c>
      <c r="G577" s="25">
        <v>1739445</v>
      </c>
      <c r="H577" s="25">
        <f t="shared" si="209"/>
        <v>2847000</v>
      </c>
      <c r="I577" s="25">
        <f t="shared" si="209"/>
        <v>3270000</v>
      </c>
      <c r="J577" s="25">
        <f t="shared" si="209"/>
        <v>3743000</v>
      </c>
      <c r="K577" s="26" t="s">
        <v>71</v>
      </c>
    </row>
    <row r="578" spans="1:11">
      <c r="A578" s="1">
        <v>561</v>
      </c>
      <c r="B578" s="7" t="s">
        <v>70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>
      <c r="A579" s="1">
        <v>562</v>
      </c>
      <c r="B579" s="7" t="s">
        <v>72</v>
      </c>
      <c r="C579" s="25">
        <f>SUM(D579:J579)</f>
        <v>14728345</v>
      </c>
      <c r="D579" s="25">
        <v>1533000</v>
      </c>
      <c r="E579" s="25">
        <v>1595900</v>
      </c>
      <c r="F579" s="25">
        <v>0</v>
      </c>
      <c r="G579" s="25">
        <v>1739445</v>
      </c>
      <c r="H579" s="25">
        <v>2847000</v>
      </c>
      <c r="I579" s="25">
        <v>3270000</v>
      </c>
      <c r="J579" s="25">
        <v>3743000</v>
      </c>
      <c r="K579" s="26" t="s">
        <v>71</v>
      </c>
    </row>
    <row r="580" spans="1:11">
      <c r="A580" s="1">
        <v>563</v>
      </c>
      <c r="B580" s="24" t="s">
        <v>119</v>
      </c>
      <c r="C580" s="25"/>
      <c r="D580" s="25"/>
      <c r="E580" s="25"/>
      <c r="F580" s="25"/>
      <c r="G580" s="25"/>
      <c r="H580" s="25"/>
      <c r="I580" s="25"/>
      <c r="J580" s="25"/>
      <c r="K580" s="26"/>
    </row>
    <row r="581" spans="1:11" ht="108" customHeight="1">
      <c r="A581" s="1">
        <v>564</v>
      </c>
      <c r="B581" s="7" t="s">
        <v>73</v>
      </c>
      <c r="C581" s="25">
        <f>C583+C584</f>
        <v>1334000</v>
      </c>
      <c r="D581" s="25">
        <f t="shared" ref="D581:J581" si="210">D583+D584</f>
        <v>1334000</v>
      </c>
      <c r="E581" s="25">
        <f t="shared" si="210"/>
        <v>0</v>
      </c>
      <c r="F581" s="25">
        <f t="shared" si="210"/>
        <v>0</v>
      </c>
      <c r="G581" s="25">
        <f t="shared" si="210"/>
        <v>0</v>
      </c>
      <c r="H581" s="25">
        <f t="shared" si="210"/>
        <v>0</v>
      </c>
      <c r="I581" s="25">
        <f t="shared" si="210"/>
        <v>0</v>
      </c>
      <c r="J581" s="25">
        <f t="shared" si="210"/>
        <v>0</v>
      </c>
      <c r="K581" s="26" t="s">
        <v>74</v>
      </c>
    </row>
    <row r="582" spans="1:11">
      <c r="A582" s="1">
        <v>565</v>
      </c>
      <c r="B582" s="7" t="s">
        <v>70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>
      <c r="A583" s="1">
        <v>566</v>
      </c>
      <c r="B583" s="7" t="s">
        <v>11</v>
      </c>
      <c r="C583" s="25">
        <f>D583+E583+F583+G583+H583+I583+J583</f>
        <v>1182100</v>
      </c>
      <c r="D583" s="25">
        <v>1182100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6" t="s">
        <v>74</v>
      </c>
    </row>
    <row r="584" spans="1:11">
      <c r="A584" s="1">
        <v>567</v>
      </c>
      <c r="B584" s="7" t="s">
        <v>53</v>
      </c>
      <c r="C584" s="25">
        <f>D584</f>
        <v>151900</v>
      </c>
      <c r="D584" s="25">
        <v>151900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6"/>
    </row>
    <row r="585" spans="1:11">
      <c r="A585" s="1">
        <v>568</v>
      </c>
      <c r="B585" s="28" t="s">
        <v>121</v>
      </c>
      <c r="C585" s="25"/>
      <c r="D585" s="25"/>
      <c r="E585" s="25"/>
      <c r="F585" s="25"/>
      <c r="G585" s="25"/>
      <c r="H585" s="25"/>
      <c r="I585" s="25"/>
      <c r="J585" s="25"/>
      <c r="K585" s="26"/>
    </row>
    <row r="586" spans="1:11" ht="105.75" customHeight="1">
      <c r="A586" s="1">
        <v>569</v>
      </c>
      <c r="B586" s="7" t="s">
        <v>75</v>
      </c>
      <c r="C586" s="25">
        <f>C588</f>
        <v>31000</v>
      </c>
      <c r="D586" s="25">
        <f t="shared" ref="D586:J586" si="211">D588</f>
        <v>31000</v>
      </c>
      <c r="E586" s="25">
        <f t="shared" si="211"/>
        <v>0</v>
      </c>
      <c r="F586" s="25">
        <f t="shared" si="211"/>
        <v>0</v>
      </c>
      <c r="G586" s="25">
        <f t="shared" si="211"/>
        <v>0</v>
      </c>
      <c r="H586" s="25">
        <f t="shared" si="211"/>
        <v>0</v>
      </c>
      <c r="I586" s="25">
        <f t="shared" si="211"/>
        <v>0</v>
      </c>
      <c r="J586" s="25">
        <f t="shared" si="211"/>
        <v>0</v>
      </c>
      <c r="K586" s="47"/>
    </row>
    <row r="587" spans="1:11">
      <c r="A587" s="1">
        <v>570</v>
      </c>
      <c r="B587" s="7" t="s">
        <v>70</v>
      </c>
      <c r="C587" s="25"/>
      <c r="D587" s="25"/>
      <c r="E587" s="25"/>
      <c r="F587" s="25"/>
      <c r="G587" s="25"/>
      <c r="H587" s="25"/>
      <c r="I587" s="25"/>
      <c r="J587" s="25"/>
      <c r="K587" s="47"/>
    </row>
    <row r="588" spans="1:11">
      <c r="A588" s="1">
        <v>571</v>
      </c>
      <c r="B588" s="7" t="s">
        <v>11</v>
      </c>
      <c r="C588" s="25">
        <f>SUM(D588:J588)</f>
        <v>31000</v>
      </c>
      <c r="D588" s="25">
        <v>31000</v>
      </c>
      <c r="E588" s="25">
        <v>0</v>
      </c>
      <c r="F588" s="25">
        <v>0</v>
      </c>
      <c r="G588" s="25">
        <v>0</v>
      </c>
      <c r="H588" s="25">
        <v>0</v>
      </c>
      <c r="I588" s="25">
        <v>0</v>
      </c>
      <c r="J588" s="25">
        <v>0</v>
      </c>
      <c r="K588" s="38" t="s">
        <v>195</v>
      </c>
    </row>
    <row r="589" spans="1:11">
      <c r="A589" s="1">
        <v>572</v>
      </c>
      <c r="B589" s="24" t="s">
        <v>123</v>
      </c>
      <c r="C589" s="25"/>
      <c r="D589" s="25"/>
      <c r="E589" s="25"/>
      <c r="F589" s="25"/>
      <c r="G589" s="25"/>
      <c r="H589" s="25"/>
      <c r="I589" s="25"/>
      <c r="J589" s="25"/>
      <c r="K589" s="47"/>
    </row>
    <row r="590" spans="1:11" ht="48" customHeight="1">
      <c r="A590" s="1">
        <v>573</v>
      </c>
      <c r="B590" s="7" t="s">
        <v>76</v>
      </c>
      <c r="C590" s="25">
        <f>C592</f>
        <v>251500</v>
      </c>
      <c r="D590" s="25">
        <f t="shared" ref="D590:J590" si="212">D592</f>
        <v>37000</v>
      </c>
      <c r="E590" s="25">
        <f t="shared" si="212"/>
        <v>37000</v>
      </c>
      <c r="F590" s="25">
        <f t="shared" si="212"/>
        <v>0</v>
      </c>
      <c r="G590" s="25">
        <f t="shared" si="212"/>
        <v>36500</v>
      </c>
      <c r="H590" s="25">
        <f t="shared" si="212"/>
        <v>45000</v>
      </c>
      <c r="I590" s="25">
        <f t="shared" si="212"/>
        <v>47000</v>
      </c>
      <c r="J590" s="25">
        <f t="shared" si="212"/>
        <v>49000</v>
      </c>
      <c r="K590" s="26" t="s">
        <v>77</v>
      </c>
    </row>
    <row r="591" spans="1:11">
      <c r="A591" s="1">
        <v>574</v>
      </c>
      <c r="B591" s="7" t="s">
        <v>70</v>
      </c>
      <c r="C591" s="25"/>
      <c r="D591" s="25"/>
      <c r="E591" s="25"/>
      <c r="F591" s="25"/>
      <c r="G591" s="25"/>
      <c r="H591" s="25"/>
      <c r="I591" s="25"/>
      <c r="J591" s="25"/>
      <c r="K591" s="26"/>
    </row>
    <row r="592" spans="1:11">
      <c r="A592" s="1">
        <v>575</v>
      </c>
      <c r="B592" s="7" t="s">
        <v>11</v>
      </c>
      <c r="C592" s="25">
        <f>SUM(D592:J592)</f>
        <v>251500</v>
      </c>
      <c r="D592" s="25">
        <v>37000</v>
      </c>
      <c r="E592" s="25">
        <v>37000</v>
      </c>
      <c r="F592" s="25">
        <v>0</v>
      </c>
      <c r="G592" s="25">
        <v>36500</v>
      </c>
      <c r="H592" s="25">
        <v>45000</v>
      </c>
      <c r="I592" s="25">
        <v>47000</v>
      </c>
      <c r="J592" s="25">
        <v>49000</v>
      </c>
      <c r="K592" s="26" t="s">
        <v>77</v>
      </c>
    </row>
    <row r="593" spans="1:11">
      <c r="A593" s="1">
        <v>576</v>
      </c>
      <c r="B593" s="24" t="s">
        <v>124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ht="73.150000000000006" customHeight="1">
      <c r="A594" s="1">
        <v>577</v>
      </c>
      <c r="B594" s="7" t="s">
        <v>78</v>
      </c>
      <c r="C594" s="25">
        <f>C596</f>
        <v>5000</v>
      </c>
      <c r="D594" s="25">
        <f t="shared" ref="D594" si="213">D596</f>
        <v>5000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6" t="s">
        <v>79</v>
      </c>
    </row>
    <row r="595" spans="1:11">
      <c r="A595" s="1">
        <v>578</v>
      </c>
      <c r="B595" s="7" t="s">
        <v>70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>
      <c r="A596" s="1">
        <v>579</v>
      </c>
      <c r="B596" s="7" t="s">
        <v>11</v>
      </c>
      <c r="C596" s="25">
        <f>SUM(D596:J596)</f>
        <v>5000</v>
      </c>
      <c r="D596" s="25">
        <v>5000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6" t="s">
        <v>79</v>
      </c>
    </row>
    <row r="597" spans="1:11">
      <c r="A597" s="1">
        <v>580</v>
      </c>
      <c r="B597" s="24" t="s">
        <v>141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45">
      <c r="A598" s="1">
        <v>581</v>
      </c>
      <c r="B598" s="7" t="s">
        <v>233</v>
      </c>
      <c r="C598" s="25">
        <f>C599+C600</f>
        <v>2620900</v>
      </c>
      <c r="D598" s="25">
        <f t="shared" ref="D598:J598" si="214">D599+D600</f>
        <v>0</v>
      </c>
      <c r="E598" s="25">
        <f t="shared" si="214"/>
        <v>1263800</v>
      </c>
      <c r="F598" s="25">
        <f t="shared" si="214"/>
        <v>0</v>
      </c>
      <c r="G598" s="25">
        <f t="shared" si="214"/>
        <v>1357100</v>
      </c>
      <c r="H598" s="25">
        <f t="shared" si="214"/>
        <v>0</v>
      </c>
      <c r="I598" s="25">
        <f t="shared" si="214"/>
        <v>0</v>
      </c>
      <c r="J598" s="25">
        <f t="shared" si="214"/>
        <v>0</v>
      </c>
      <c r="K598" s="26"/>
    </row>
    <row r="599" spans="1:11">
      <c r="A599" s="1">
        <v>582</v>
      </c>
      <c r="B599" s="7" t="s">
        <v>3</v>
      </c>
      <c r="C599" s="25">
        <f>D599+E599+F599+G599+H599+I599+J599</f>
        <v>2595900</v>
      </c>
      <c r="D599" s="25">
        <v>0</v>
      </c>
      <c r="E599" s="25">
        <v>1238800</v>
      </c>
      <c r="F599" s="25">
        <v>0</v>
      </c>
      <c r="G599" s="25">
        <v>1357100</v>
      </c>
      <c r="H599" s="25">
        <v>0</v>
      </c>
      <c r="I599" s="25">
        <v>0</v>
      </c>
      <c r="J599" s="25">
        <v>0</v>
      </c>
      <c r="K599" s="26"/>
    </row>
    <row r="600" spans="1:11">
      <c r="A600" s="1">
        <v>583</v>
      </c>
      <c r="B600" s="7" t="s">
        <v>53</v>
      </c>
      <c r="C600" s="25">
        <f>D600+E600+F600+G600</f>
        <v>25000</v>
      </c>
      <c r="D600" s="25">
        <v>0</v>
      </c>
      <c r="E600" s="25">
        <v>25000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6"/>
    </row>
    <row r="601" spans="1:11">
      <c r="A601" s="1">
        <v>584</v>
      </c>
      <c r="B601" s="24" t="s">
        <v>142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45">
      <c r="A602" s="1">
        <v>585</v>
      </c>
      <c r="B602" s="7" t="s">
        <v>234</v>
      </c>
      <c r="C602" s="25">
        <f>C603</f>
        <v>57500</v>
      </c>
      <c r="D602" s="25">
        <f t="shared" ref="D602:J602" si="215">D603</f>
        <v>0</v>
      </c>
      <c r="E602" s="25">
        <f t="shared" si="215"/>
        <v>28900</v>
      </c>
      <c r="F602" s="25">
        <f t="shared" si="215"/>
        <v>0</v>
      </c>
      <c r="G602" s="25">
        <f t="shared" si="215"/>
        <v>28600</v>
      </c>
      <c r="H602" s="25">
        <f t="shared" si="215"/>
        <v>0</v>
      </c>
      <c r="I602" s="25">
        <f t="shared" si="215"/>
        <v>0</v>
      </c>
      <c r="J602" s="25">
        <f t="shared" si="215"/>
        <v>0</v>
      </c>
      <c r="K602" s="26"/>
    </row>
    <row r="603" spans="1:11">
      <c r="A603" s="1">
        <v>586</v>
      </c>
      <c r="B603" s="7" t="s">
        <v>3</v>
      </c>
      <c r="C603" s="25">
        <f>D603+E603+F603+G603+H603+I603+J603</f>
        <v>57500</v>
      </c>
      <c r="D603" s="25">
        <v>0</v>
      </c>
      <c r="E603" s="25">
        <v>28900</v>
      </c>
      <c r="F603" s="25">
        <v>0</v>
      </c>
      <c r="G603" s="25">
        <v>28600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587</v>
      </c>
      <c r="B604" s="24" t="s">
        <v>143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45">
      <c r="A605" s="1">
        <v>588</v>
      </c>
      <c r="B605" s="7" t="s">
        <v>235</v>
      </c>
      <c r="C605" s="25">
        <f>C606</f>
        <v>4000</v>
      </c>
      <c r="D605" s="25">
        <f t="shared" ref="D605:J605" si="216">D606</f>
        <v>0</v>
      </c>
      <c r="E605" s="25">
        <f t="shared" si="216"/>
        <v>2000</v>
      </c>
      <c r="F605" s="25">
        <f t="shared" si="216"/>
        <v>0</v>
      </c>
      <c r="G605" s="25">
        <f t="shared" si="216"/>
        <v>2000</v>
      </c>
      <c r="H605" s="25">
        <f t="shared" si="216"/>
        <v>0</v>
      </c>
      <c r="I605" s="25">
        <f t="shared" si="216"/>
        <v>0</v>
      </c>
      <c r="J605" s="25">
        <f t="shared" si="216"/>
        <v>0</v>
      </c>
      <c r="K605" s="26"/>
    </row>
    <row r="606" spans="1:11">
      <c r="A606" s="1">
        <v>589</v>
      </c>
      <c r="B606" s="7" t="s">
        <v>3</v>
      </c>
      <c r="C606" s="25">
        <f>D606+E606+F606+G606+H606</f>
        <v>4000</v>
      </c>
      <c r="D606" s="25">
        <v>0</v>
      </c>
      <c r="E606" s="25">
        <v>2000</v>
      </c>
      <c r="F606" s="25">
        <v>0</v>
      </c>
      <c r="G606" s="25">
        <v>2000</v>
      </c>
      <c r="H606" s="25">
        <v>0</v>
      </c>
      <c r="I606" s="25">
        <v>0</v>
      </c>
      <c r="J606" s="25">
        <v>0</v>
      </c>
      <c r="K606" s="26"/>
    </row>
    <row r="607" spans="1:11">
      <c r="A607" s="1"/>
      <c r="B607" s="28" t="s">
        <v>148</v>
      </c>
      <c r="C607" s="25"/>
      <c r="D607" s="25"/>
      <c r="E607" s="25"/>
      <c r="F607" s="25"/>
      <c r="G607" s="25"/>
      <c r="H607" s="25"/>
      <c r="I607" s="25"/>
      <c r="J607" s="25"/>
      <c r="K607" s="26"/>
    </row>
    <row r="608" spans="1:11" ht="30">
      <c r="A608" s="1"/>
      <c r="B608" s="7" t="s">
        <v>262</v>
      </c>
      <c r="C608" s="25">
        <f>C609</f>
        <v>2648700</v>
      </c>
      <c r="D608" s="25">
        <f t="shared" ref="D608:J608" si="217">D609</f>
        <v>0</v>
      </c>
      <c r="E608" s="25">
        <f t="shared" si="217"/>
        <v>0</v>
      </c>
      <c r="F608" s="25">
        <f t="shared" si="217"/>
        <v>2648700</v>
      </c>
      <c r="G608" s="25">
        <f t="shared" si="217"/>
        <v>0</v>
      </c>
      <c r="H608" s="25">
        <f t="shared" si="217"/>
        <v>0</v>
      </c>
      <c r="I608" s="25">
        <f t="shared" si="217"/>
        <v>0</v>
      </c>
      <c r="J608" s="25">
        <f t="shared" si="217"/>
        <v>0</v>
      </c>
      <c r="K608" s="26"/>
    </row>
    <row r="609" spans="1:11">
      <c r="A609" s="1"/>
      <c r="B609" s="7" t="s">
        <v>3</v>
      </c>
      <c r="C609" s="25">
        <f>D609+E609+F609+G609+H609+I609+J609</f>
        <v>2648700</v>
      </c>
      <c r="D609" s="25">
        <v>0</v>
      </c>
      <c r="E609" s="25">
        <v>0</v>
      </c>
      <c r="F609" s="25">
        <v>2648700</v>
      </c>
      <c r="G609" s="25">
        <v>0</v>
      </c>
      <c r="H609" s="25">
        <v>0</v>
      </c>
      <c r="I609" s="25">
        <v>0</v>
      </c>
      <c r="J609" s="25">
        <v>0</v>
      </c>
      <c r="K609" s="26"/>
    </row>
    <row r="610" spans="1:11">
      <c r="A610" s="1">
        <v>590</v>
      </c>
      <c r="B610" s="75" t="s">
        <v>214</v>
      </c>
      <c r="C610" s="72"/>
      <c r="D610" s="72"/>
      <c r="E610" s="72"/>
      <c r="F610" s="72"/>
      <c r="G610" s="72"/>
      <c r="H610" s="72"/>
      <c r="I610" s="72"/>
      <c r="J610" s="72"/>
      <c r="K610" s="72"/>
    </row>
    <row r="611" spans="1:11" ht="28.5" customHeight="1">
      <c r="A611" s="1">
        <v>591</v>
      </c>
      <c r="B611" s="28" t="s">
        <v>156</v>
      </c>
      <c r="C611" s="25">
        <f>C612+C613+C614</f>
        <v>665786730</v>
      </c>
      <c r="D611" s="25">
        <f t="shared" ref="D611:J611" si="218">D612+D613+D614</f>
        <v>82554100</v>
      </c>
      <c r="E611" s="25">
        <f t="shared" si="218"/>
        <v>89756660</v>
      </c>
      <c r="F611" s="25">
        <f t="shared" si="218"/>
        <v>89703400</v>
      </c>
      <c r="G611" s="25">
        <f t="shared" si="218"/>
        <v>96376570</v>
      </c>
      <c r="H611" s="25">
        <f t="shared" si="218"/>
        <v>99458000</v>
      </c>
      <c r="I611" s="25">
        <f t="shared" si="218"/>
        <v>102435000</v>
      </c>
      <c r="J611" s="25">
        <f t="shared" si="218"/>
        <v>105503000</v>
      </c>
      <c r="K611" s="26" t="s">
        <v>40</v>
      </c>
    </row>
    <row r="612" spans="1:11">
      <c r="A612" s="1">
        <v>592</v>
      </c>
      <c r="B612" s="7" t="s">
        <v>80</v>
      </c>
      <c r="C612" s="25">
        <f>C645+C648</f>
        <v>151721000</v>
      </c>
      <c r="D612" s="25">
        <f t="shared" ref="D612:J612" si="219">D645+D648</f>
        <v>18592000</v>
      </c>
      <c r="E612" s="25">
        <f t="shared" si="219"/>
        <v>21049000</v>
      </c>
      <c r="F612" s="25">
        <f t="shared" si="219"/>
        <v>25808000</v>
      </c>
      <c r="G612" s="25">
        <f>G645+G648+G653</f>
        <v>22428000</v>
      </c>
      <c r="H612" s="25">
        <f t="shared" si="219"/>
        <v>20656000</v>
      </c>
      <c r="I612" s="25">
        <f t="shared" si="219"/>
        <v>21275000</v>
      </c>
      <c r="J612" s="25">
        <f t="shared" si="219"/>
        <v>21913000</v>
      </c>
      <c r="K612" s="48" t="s">
        <v>40</v>
      </c>
    </row>
    <row r="613" spans="1:11">
      <c r="A613" s="1">
        <v>593</v>
      </c>
      <c r="B613" s="7" t="s">
        <v>81</v>
      </c>
      <c r="C613" s="25">
        <f>C638+C642+C649</f>
        <v>497117500</v>
      </c>
      <c r="D613" s="25">
        <f t="shared" ref="D613:J613" si="220">D638+D642+D649</f>
        <v>61063800</v>
      </c>
      <c r="E613" s="25">
        <f t="shared" si="220"/>
        <v>66576700</v>
      </c>
      <c r="F613" s="25">
        <f t="shared" si="220"/>
        <v>61340000</v>
      </c>
      <c r="G613" s="25">
        <f t="shared" si="220"/>
        <v>71488000</v>
      </c>
      <c r="H613" s="25">
        <f t="shared" si="220"/>
        <v>76564000</v>
      </c>
      <c r="I613" s="25">
        <f t="shared" si="220"/>
        <v>78860000</v>
      </c>
      <c r="J613" s="25">
        <f t="shared" si="220"/>
        <v>81225000</v>
      </c>
      <c r="K613" s="48"/>
    </row>
    <row r="614" spans="1:11">
      <c r="A614" s="1">
        <v>594</v>
      </c>
      <c r="B614" s="7" t="s">
        <v>82</v>
      </c>
      <c r="C614" s="25">
        <f>C617+C620+C623+C626+C629+C632+C635+C655+C658+C661+C664</f>
        <v>16948230</v>
      </c>
      <c r="D614" s="25">
        <f t="shared" ref="D614:J614" si="221">D617+D620+D623+D626+D629+D632+D635+D655+D658+D661+D664</f>
        <v>2898300</v>
      </c>
      <c r="E614" s="25">
        <f t="shared" si="221"/>
        <v>2130960</v>
      </c>
      <c r="F614" s="25">
        <f t="shared" si="221"/>
        <v>2555400</v>
      </c>
      <c r="G614" s="25">
        <f t="shared" si="221"/>
        <v>2460570</v>
      </c>
      <c r="H614" s="25">
        <f t="shared" si="221"/>
        <v>2238000</v>
      </c>
      <c r="I614" s="25">
        <f t="shared" si="221"/>
        <v>2300000</v>
      </c>
      <c r="J614" s="25">
        <f t="shared" si="221"/>
        <v>2365000</v>
      </c>
      <c r="K614" s="48" t="s">
        <v>40</v>
      </c>
    </row>
    <row r="615" spans="1:11">
      <c r="A615" s="1">
        <v>595</v>
      </c>
      <c r="B615" s="28" t="s">
        <v>116</v>
      </c>
      <c r="C615" s="25"/>
      <c r="D615" s="25"/>
      <c r="E615" s="25"/>
      <c r="F615" s="25"/>
      <c r="G615" s="25"/>
      <c r="H615" s="25"/>
      <c r="I615" s="25"/>
      <c r="J615" s="25"/>
      <c r="K615" s="48"/>
    </row>
    <row r="616" spans="1:11" ht="52.5" customHeight="1">
      <c r="A616" s="1">
        <v>596</v>
      </c>
      <c r="B616" s="8" t="s">
        <v>157</v>
      </c>
      <c r="C616" s="25">
        <f>C617</f>
        <v>661000</v>
      </c>
      <c r="D616" s="25">
        <f t="shared" ref="D616:J616" si="222">D617</f>
        <v>0</v>
      </c>
      <c r="E616" s="25">
        <f t="shared" si="222"/>
        <v>0</v>
      </c>
      <c r="F616" s="25">
        <f t="shared" si="222"/>
        <v>0</v>
      </c>
      <c r="G616" s="25">
        <f t="shared" si="222"/>
        <v>0</v>
      </c>
      <c r="H616" s="25">
        <f t="shared" si="222"/>
        <v>214000</v>
      </c>
      <c r="I616" s="25">
        <f t="shared" si="222"/>
        <v>220000</v>
      </c>
      <c r="J616" s="25">
        <f t="shared" si="222"/>
        <v>227000</v>
      </c>
      <c r="K616" s="26"/>
    </row>
    <row r="617" spans="1:11">
      <c r="A617" s="1">
        <v>597</v>
      </c>
      <c r="B617" s="8" t="s">
        <v>82</v>
      </c>
      <c r="C617" s="25">
        <f>SUM(D617:J617)</f>
        <v>661000</v>
      </c>
      <c r="D617" s="25">
        <v>0</v>
      </c>
      <c r="E617" s="25">
        <v>0</v>
      </c>
      <c r="F617" s="25">
        <v>0</v>
      </c>
      <c r="G617" s="25">
        <v>0</v>
      </c>
      <c r="H617" s="25">
        <v>214000</v>
      </c>
      <c r="I617" s="25">
        <v>220000</v>
      </c>
      <c r="J617" s="25">
        <v>227000</v>
      </c>
      <c r="K617" s="26" t="s">
        <v>40</v>
      </c>
    </row>
    <row r="618" spans="1:11">
      <c r="A618" s="1">
        <v>598</v>
      </c>
      <c r="B618" s="28" t="s">
        <v>117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 ht="48" customHeight="1">
      <c r="A619" s="1">
        <v>599</v>
      </c>
      <c r="B619" s="7" t="s">
        <v>158</v>
      </c>
      <c r="C619" s="25">
        <f>C620</f>
        <v>5149202.2</v>
      </c>
      <c r="D619" s="25">
        <f t="shared" ref="D619:J619" si="223">D620</f>
        <v>719200</v>
      </c>
      <c r="E619" s="25">
        <f t="shared" si="223"/>
        <v>628032.19999999995</v>
      </c>
      <c r="F619" s="25">
        <f t="shared" si="223"/>
        <v>600000</v>
      </c>
      <c r="G619" s="25">
        <f t="shared" si="223"/>
        <v>704970</v>
      </c>
      <c r="H619" s="25">
        <f t="shared" si="223"/>
        <v>808000</v>
      </c>
      <c r="I619" s="25">
        <f t="shared" si="223"/>
        <v>832000</v>
      </c>
      <c r="J619" s="25">
        <f t="shared" si="223"/>
        <v>857000</v>
      </c>
      <c r="K619" s="26"/>
    </row>
    <row r="620" spans="1:11">
      <c r="A620" s="1">
        <v>600</v>
      </c>
      <c r="B620" s="8" t="s">
        <v>82</v>
      </c>
      <c r="C620" s="25">
        <f>SUM(D620:J620)</f>
        <v>5149202.2</v>
      </c>
      <c r="D620" s="25">
        <v>719200</v>
      </c>
      <c r="E620" s="25">
        <v>628032.19999999995</v>
      </c>
      <c r="F620" s="25">
        <v>600000</v>
      </c>
      <c r="G620" s="25">
        <v>704970</v>
      </c>
      <c r="H620" s="25">
        <v>808000</v>
      </c>
      <c r="I620" s="25">
        <v>832000</v>
      </c>
      <c r="J620" s="25">
        <v>857000</v>
      </c>
      <c r="K620" s="26" t="s">
        <v>40</v>
      </c>
    </row>
    <row r="621" spans="1:11">
      <c r="A621" s="1">
        <v>601</v>
      </c>
      <c r="B621" s="28" t="s">
        <v>119</v>
      </c>
      <c r="C621" s="25"/>
      <c r="D621" s="25"/>
      <c r="E621" s="25"/>
      <c r="F621" s="25"/>
      <c r="G621" s="25"/>
      <c r="H621" s="25"/>
      <c r="I621" s="25"/>
      <c r="J621" s="25"/>
      <c r="K621" s="26"/>
    </row>
    <row r="622" spans="1:11" ht="60.75" customHeight="1">
      <c r="A622" s="1">
        <v>602</v>
      </c>
      <c r="B622" s="7" t="s">
        <v>174</v>
      </c>
      <c r="C622" s="25">
        <f>C623</f>
        <v>2521000</v>
      </c>
      <c r="D622" s="25">
        <f t="shared" ref="D622:J622" si="224">D623</f>
        <v>0</v>
      </c>
      <c r="E622" s="25">
        <f t="shared" si="224"/>
        <v>0</v>
      </c>
      <c r="F622" s="25">
        <f t="shared" si="224"/>
        <v>0</v>
      </c>
      <c r="G622" s="25">
        <f t="shared" si="224"/>
        <v>0</v>
      </c>
      <c r="H622" s="25">
        <f t="shared" si="224"/>
        <v>816000</v>
      </c>
      <c r="I622" s="25">
        <f t="shared" si="224"/>
        <v>840000</v>
      </c>
      <c r="J622" s="25">
        <f t="shared" si="224"/>
        <v>865000</v>
      </c>
      <c r="K622" s="26"/>
    </row>
    <row r="623" spans="1:11">
      <c r="A623" s="1">
        <v>603</v>
      </c>
      <c r="B623" s="8" t="s">
        <v>82</v>
      </c>
      <c r="C623" s="25">
        <f>SUM(D623:J623)</f>
        <v>2521000</v>
      </c>
      <c r="D623" s="25">
        <v>0</v>
      </c>
      <c r="E623" s="25">
        <v>0</v>
      </c>
      <c r="F623" s="25">
        <v>0</v>
      </c>
      <c r="G623" s="25">
        <v>0</v>
      </c>
      <c r="H623" s="25">
        <v>816000</v>
      </c>
      <c r="I623" s="25">
        <v>840000</v>
      </c>
      <c r="J623" s="25">
        <v>865000</v>
      </c>
      <c r="K623" s="26" t="s">
        <v>40</v>
      </c>
    </row>
    <row r="624" spans="1:11">
      <c r="A624" s="1">
        <v>604</v>
      </c>
      <c r="B624" s="28" t="s">
        <v>121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65.25" customHeight="1">
      <c r="A625" s="1">
        <v>605</v>
      </c>
      <c r="B625" s="7" t="s">
        <v>83</v>
      </c>
      <c r="C625" s="25">
        <f>C626</f>
        <v>327750</v>
      </c>
      <c r="D625" s="25">
        <f t="shared" ref="D625:J625" si="225">D626</f>
        <v>46000</v>
      </c>
      <c r="E625" s="25">
        <f t="shared" si="225"/>
        <v>28750</v>
      </c>
      <c r="F625" s="25">
        <f t="shared" si="225"/>
        <v>69000</v>
      </c>
      <c r="G625" s="25">
        <f t="shared" si="225"/>
        <v>46000</v>
      </c>
      <c r="H625" s="25">
        <f t="shared" si="225"/>
        <v>46000</v>
      </c>
      <c r="I625" s="25">
        <f t="shared" si="225"/>
        <v>46000</v>
      </c>
      <c r="J625" s="25">
        <f t="shared" si="225"/>
        <v>46000</v>
      </c>
      <c r="K625" s="26"/>
    </row>
    <row r="626" spans="1:11">
      <c r="A626" s="1">
        <v>606</v>
      </c>
      <c r="B626" s="8" t="s">
        <v>82</v>
      </c>
      <c r="C626" s="25">
        <f>SUM(D626:J626)</f>
        <v>327750</v>
      </c>
      <c r="D626" s="25">
        <v>46000</v>
      </c>
      <c r="E626" s="25">
        <v>28750</v>
      </c>
      <c r="F626" s="25">
        <v>69000</v>
      </c>
      <c r="G626" s="25">
        <v>46000</v>
      </c>
      <c r="H626" s="25">
        <v>46000</v>
      </c>
      <c r="I626" s="25">
        <v>46000</v>
      </c>
      <c r="J626" s="25">
        <v>46000</v>
      </c>
      <c r="K626" s="26" t="s">
        <v>40</v>
      </c>
    </row>
    <row r="627" spans="1:11">
      <c r="A627" s="1">
        <v>607</v>
      </c>
      <c r="B627" s="28" t="s">
        <v>123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 customHeight="1">
      <c r="A628" s="1">
        <v>608</v>
      </c>
      <c r="B628" s="7" t="s">
        <v>84</v>
      </c>
      <c r="C628" s="25">
        <f>C629</f>
        <v>544500</v>
      </c>
      <c r="D628" s="25">
        <f t="shared" ref="D628:J628" si="226">D629</f>
        <v>82000</v>
      </c>
      <c r="E628" s="25">
        <f t="shared" si="226"/>
        <v>52500</v>
      </c>
      <c r="F628" s="25">
        <f t="shared" si="226"/>
        <v>82000</v>
      </c>
      <c r="G628" s="25">
        <f t="shared" si="226"/>
        <v>82000</v>
      </c>
      <c r="H628" s="25">
        <f t="shared" si="226"/>
        <v>82000</v>
      </c>
      <c r="I628" s="25">
        <f t="shared" si="226"/>
        <v>82000</v>
      </c>
      <c r="J628" s="25">
        <f t="shared" si="226"/>
        <v>82000</v>
      </c>
      <c r="K628" s="26"/>
    </row>
    <row r="629" spans="1:11">
      <c r="A629" s="1">
        <v>609</v>
      </c>
      <c r="B629" s="8" t="s">
        <v>82</v>
      </c>
      <c r="C629" s="25">
        <f>SUM(D629:J629)</f>
        <v>544500</v>
      </c>
      <c r="D629" s="25">
        <v>82000</v>
      </c>
      <c r="E629" s="25">
        <v>52500</v>
      </c>
      <c r="F629" s="25">
        <v>82000</v>
      </c>
      <c r="G629" s="25">
        <v>82000</v>
      </c>
      <c r="H629" s="25">
        <v>82000</v>
      </c>
      <c r="I629" s="25">
        <v>82000</v>
      </c>
      <c r="J629" s="25">
        <v>82000</v>
      </c>
      <c r="K629" s="26" t="s">
        <v>40</v>
      </c>
    </row>
    <row r="630" spans="1:11">
      <c r="A630" s="1">
        <v>610</v>
      </c>
      <c r="B630" s="28" t="s">
        <v>124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48.75" customHeight="1">
      <c r="A631" s="1">
        <v>611</v>
      </c>
      <c r="B631" s="7" t="s">
        <v>175</v>
      </c>
      <c r="C631" s="25">
        <f>C632</f>
        <v>2756150</v>
      </c>
      <c r="D631" s="25">
        <f t="shared" ref="D631:J631" si="227">D632</f>
        <v>414500</v>
      </c>
      <c r="E631" s="25">
        <v>181650</v>
      </c>
      <c r="F631" s="25">
        <v>700000</v>
      </c>
      <c r="G631" s="25">
        <v>620000</v>
      </c>
      <c r="H631" s="25">
        <f t="shared" si="227"/>
        <v>272000</v>
      </c>
      <c r="I631" s="25">
        <f t="shared" si="227"/>
        <v>280000</v>
      </c>
      <c r="J631" s="25">
        <f t="shared" si="227"/>
        <v>288000</v>
      </c>
      <c r="K631" s="26"/>
    </row>
    <row r="632" spans="1:11">
      <c r="A632" s="1">
        <v>612</v>
      </c>
      <c r="B632" s="8" t="s">
        <v>82</v>
      </c>
      <c r="C632" s="25">
        <f>D632+E632+F632+G632+H632+I632+J632</f>
        <v>2756150</v>
      </c>
      <c r="D632" s="25">
        <v>414500</v>
      </c>
      <c r="E632" s="25">
        <v>181650</v>
      </c>
      <c r="F632" s="25">
        <v>700000</v>
      </c>
      <c r="G632" s="25">
        <v>620000</v>
      </c>
      <c r="H632" s="25">
        <v>272000</v>
      </c>
      <c r="I632" s="25">
        <v>280000</v>
      </c>
      <c r="J632" s="25">
        <v>288000</v>
      </c>
      <c r="K632" s="26" t="s">
        <v>40</v>
      </c>
    </row>
    <row r="633" spans="1:11">
      <c r="A633" s="1">
        <v>613</v>
      </c>
      <c r="B633" s="28" t="s">
        <v>141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33.75" customHeight="1">
      <c r="A634" s="1">
        <v>614</v>
      </c>
      <c r="B634" s="8" t="s">
        <v>85</v>
      </c>
      <c r="C634" s="25">
        <f>C635</f>
        <v>20200</v>
      </c>
      <c r="D634" s="25">
        <f t="shared" ref="D634:I634" si="228">D635</f>
        <v>20200</v>
      </c>
      <c r="E634" s="25">
        <f t="shared" si="228"/>
        <v>0</v>
      </c>
      <c r="F634" s="25">
        <f t="shared" si="228"/>
        <v>0</v>
      </c>
      <c r="G634" s="25">
        <f t="shared" si="228"/>
        <v>0</v>
      </c>
      <c r="H634" s="25">
        <f t="shared" si="228"/>
        <v>0</v>
      </c>
      <c r="I634" s="25">
        <f t="shared" si="228"/>
        <v>0</v>
      </c>
      <c r="J634" s="25">
        <v>0</v>
      </c>
      <c r="K634" s="26"/>
    </row>
    <row r="635" spans="1:11">
      <c r="A635" s="1">
        <v>615</v>
      </c>
      <c r="B635" s="8" t="s">
        <v>82</v>
      </c>
      <c r="C635" s="25">
        <f>D635</f>
        <v>20200</v>
      </c>
      <c r="D635" s="25">
        <v>20200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6"/>
    </row>
    <row r="636" spans="1:11">
      <c r="A636" s="1">
        <v>616</v>
      </c>
      <c r="B636" s="28" t="s">
        <v>142</v>
      </c>
      <c r="C636" s="25"/>
      <c r="D636" s="25"/>
      <c r="E636" s="25"/>
      <c r="F636" s="25"/>
      <c r="G636" s="25"/>
      <c r="H636" s="25"/>
      <c r="I636" s="25"/>
      <c r="J636" s="25"/>
      <c r="K636" s="26"/>
    </row>
    <row r="637" spans="1:11" ht="215.45" customHeight="1">
      <c r="A637" s="1">
        <v>617</v>
      </c>
      <c r="B637" s="7" t="s">
        <v>86</v>
      </c>
      <c r="C637" s="25">
        <f>C638</f>
        <v>186163000</v>
      </c>
      <c r="D637" s="25">
        <f t="shared" ref="D637:J637" si="229">D638</f>
        <v>23474000</v>
      </c>
      <c r="E637" s="25">
        <v>24952000</v>
      </c>
      <c r="F637" s="25">
        <v>18596000</v>
      </c>
      <c r="G637" s="25">
        <v>27968000</v>
      </c>
      <c r="H637" s="25">
        <f t="shared" si="229"/>
        <v>29498000</v>
      </c>
      <c r="I637" s="25">
        <f t="shared" si="229"/>
        <v>30382000</v>
      </c>
      <c r="J637" s="25">
        <f t="shared" si="229"/>
        <v>31293000</v>
      </c>
      <c r="K637" s="26"/>
    </row>
    <row r="638" spans="1:11">
      <c r="A638" s="1">
        <v>618</v>
      </c>
      <c r="B638" s="7" t="s">
        <v>81</v>
      </c>
      <c r="C638" s="25">
        <f>SUM(D638:J638)</f>
        <v>186163000</v>
      </c>
      <c r="D638" s="25">
        <v>23474000</v>
      </c>
      <c r="E638" s="25">
        <v>24952000</v>
      </c>
      <c r="F638" s="25">
        <v>18596000</v>
      </c>
      <c r="G638" s="25">
        <v>27968000</v>
      </c>
      <c r="H638" s="25">
        <v>29498000</v>
      </c>
      <c r="I638" s="25">
        <v>30382000</v>
      </c>
      <c r="J638" s="25">
        <v>31293000</v>
      </c>
      <c r="K638" s="26" t="s">
        <v>40</v>
      </c>
    </row>
    <row r="639" spans="1:11">
      <c r="A639" s="1">
        <v>619</v>
      </c>
      <c r="B639" s="28" t="s">
        <v>143</v>
      </c>
      <c r="C639" s="25"/>
      <c r="D639" s="25"/>
      <c r="E639" s="25"/>
      <c r="F639" s="25"/>
      <c r="G639" s="25"/>
      <c r="H639" s="25"/>
      <c r="I639" s="25"/>
      <c r="J639" s="25"/>
      <c r="K639" s="26"/>
    </row>
    <row r="640" spans="1:11" ht="244.5" customHeight="1">
      <c r="A640" s="1">
        <v>620</v>
      </c>
      <c r="B640" s="7" t="s">
        <v>87</v>
      </c>
      <c r="C640" s="25">
        <f>C642</f>
        <v>307300000</v>
      </c>
      <c r="D640" s="25">
        <f t="shared" ref="D640:J640" si="230">D642</f>
        <v>37360000</v>
      </c>
      <c r="E640" s="25">
        <f t="shared" si="230"/>
        <v>40472000</v>
      </c>
      <c r="F640" s="25">
        <f t="shared" si="230"/>
        <v>40472000</v>
      </c>
      <c r="G640" s="25">
        <f t="shared" si="230"/>
        <v>43520000</v>
      </c>
      <c r="H640" s="25">
        <f t="shared" si="230"/>
        <v>47066000</v>
      </c>
      <c r="I640" s="25">
        <f t="shared" si="230"/>
        <v>48478000</v>
      </c>
      <c r="J640" s="25">
        <f t="shared" si="230"/>
        <v>49932000</v>
      </c>
      <c r="K640" s="26"/>
    </row>
    <row r="641" spans="1:11">
      <c r="A641" s="1">
        <v>621</v>
      </c>
      <c r="B641" s="8" t="s">
        <v>88</v>
      </c>
      <c r="C641" s="25"/>
      <c r="D641" s="25"/>
      <c r="E641" s="25"/>
      <c r="F641" s="25"/>
      <c r="G641" s="25"/>
      <c r="H641" s="25"/>
      <c r="I641" s="25"/>
      <c r="J641" s="25"/>
      <c r="K641" s="26"/>
    </row>
    <row r="642" spans="1:11">
      <c r="A642" s="1">
        <v>622</v>
      </c>
      <c r="B642" s="7" t="s">
        <v>81</v>
      </c>
      <c r="C642" s="25">
        <f>SUM(D642:J642)</f>
        <v>307300000</v>
      </c>
      <c r="D642" s="25">
        <v>37360000</v>
      </c>
      <c r="E642" s="25">
        <v>40472000</v>
      </c>
      <c r="F642" s="25">
        <v>40472000</v>
      </c>
      <c r="G642" s="25">
        <v>43520000</v>
      </c>
      <c r="H642" s="25">
        <v>47066000</v>
      </c>
      <c r="I642" s="25">
        <v>48478000</v>
      </c>
      <c r="J642" s="25">
        <v>49932000</v>
      </c>
      <c r="K642" s="26" t="s">
        <v>40</v>
      </c>
    </row>
    <row r="643" spans="1:11">
      <c r="A643" s="1">
        <v>623</v>
      </c>
      <c r="B643" s="28" t="s">
        <v>148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231" customHeight="1">
      <c r="A644" s="1">
        <v>624</v>
      </c>
      <c r="B644" s="7" t="s">
        <v>176</v>
      </c>
      <c r="C644" s="25">
        <f>C645</f>
        <v>151721000</v>
      </c>
      <c r="D644" s="25">
        <f t="shared" ref="D644:J644" si="231">D645</f>
        <v>18592000</v>
      </c>
      <c r="E644" s="25">
        <f t="shared" si="231"/>
        <v>21049000</v>
      </c>
      <c r="F644" s="25">
        <f t="shared" si="231"/>
        <v>25808000</v>
      </c>
      <c r="G644" s="25">
        <f t="shared" si="231"/>
        <v>22428000</v>
      </c>
      <c r="H644" s="25">
        <f t="shared" si="231"/>
        <v>20656000</v>
      </c>
      <c r="I644" s="25">
        <f t="shared" si="231"/>
        <v>21275000</v>
      </c>
      <c r="J644" s="25">
        <f t="shared" si="231"/>
        <v>21913000</v>
      </c>
      <c r="K644" s="26">
        <v>9</v>
      </c>
    </row>
    <row r="645" spans="1:11">
      <c r="A645" s="1">
        <v>625</v>
      </c>
      <c r="B645" s="7" t="s">
        <v>80</v>
      </c>
      <c r="C645" s="25">
        <f>SUM(D645:J645)</f>
        <v>151721000</v>
      </c>
      <c r="D645" s="25">
        <v>18592000</v>
      </c>
      <c r="E645" s="25">
        <v>21049000</v>
      </c>
      <c r="F645" s="25">
        <v>25808000</v>
      </c>
      <c r="G645" s="25">
        <v>22428000</v>
      </c>
      <c r="H645" s="25">
        <v>20656000</v>
      </c>
      <c r="I645" s="25">
        <v>21275000</v>
      </c>
      <c r="J645" s="25">
        <v>21913000</v>
      </c>
      <c r="K645" s="26" t="s">
        <v>40</v>
      </c>
    </row>
    <row r="646" spans="1:11">
      <c r="A646" s="1">
        <v>626</v>
      </c>
      <c r="B646" s="28" t="s">
        <v>149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141.75" customHeight="1">
      <c r="A647" s="1">
        <v>627</v>
      </c>
      <c r="B647" s="7" t="s">
        <v>177</v>
      </c>
      <c r="C647" s="25">
        <f>C649</f>
        <v>3654500</v>
      </c>
      <c r="D647" s="25">
        <f t="shared" ref="D647:I647" si="232">D649</f>
        <v>229800</v>
      </c>
      <c r="E647" s="25">
        <f t="shared" si="232"/>
        <v>1152700</v>
      </c>
      <c r="F647" s="25">
        <f t="shared" si="232"/>
        <v>2272000</v>
      </c>
      <c r="G647" s="25">
        <f t="shared" si="232"/>
        <v>0</v>
      </c>
      <c r="H647" s="25">
        <f t="shared" si="232"/>
        <v>0</v>
      </c>
      <c r="I647" s="25">
        <f t="shared" si="232"/>
        <v>0</v>
      </c>
      <c r="J647" s="25">
        <v>0</v>
      </c>
      <c r="K647" s="26" t="s">
        <v>54</v>
      </c>
    </row>
    <row r="648" spans="1:11">
      <c r="A648" s="1">
        <v>628</v>
      </c>
      <c r="B648" s="7" t="s">
        <v>1</v>
      </c>
      <c r="C648" s="25">
        <v>0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6" t="s">
        <v>14</v>
      </c>
    </row>
    <row r="649" spans="1:11">
      <c r="A649" s="1">
        <v>629</v>
      </c>
      <c r="B649" s="7" t="s">
        <v>81</v>
      </c>
      <c r="C649" s="25">
        <f>D649+E649+F649+G649+H649+I649+J649</f>
        <v>3654500</v>
      </c>
      <c r="D649" s="25">
        <v>229800</v>
      </c>
      <c r="E649" s="25">
        <v>1152700</v>
      </c>
      <c r="F649" s="25">
        <v>2272000</v>
      </c>
      <c r="G649" s="25">
        <v>0</v>
      </c>
      <c r="H649" s="25">
        <v>0</v>
      </c>
      <c r="I649" s="25">
        <v>0</v>
      </c>
      <c r="J649" s="25">
        <v>0</v>
      </c>
      <c r="K649" s="26" t="s">
        <v>54</v>
      </c>
    </row>
    <row r="650" spans="1:11">
      <c r="A650" s="1">
        <v>630</v>
      </c>
      <c r="B650" s="7" t="s">
        <v>3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6" t="s">
        <v>14</v>
      </c>
    </row>
    <row r="651" spans="1:11">
      <c r="A651" s="1">
        <v>631</v>
      </c>
      <c r="B651" s="28" t="s">
        <v>150</v>
      </c>
      <c r="C651" s="25"/>
      <c r="D651" s="25"/>
      <c r="E651" s="25"/>
      <c r="F651" s="25"/>
      <c r="G651" s="25"/>
      <c r="H651" s="25"/>
      <c r="I651" s="25"/>
      <c r="J651" s="25"/>
      <c r="K651" s="26"/>
    </row>
    <row r="652" spans="1:11" ht="95.25" customHeight="1">
      <c r="A652" s="1">
        <v>632</v>
      </c>
      <c r="B652" s="7" t="s">
        <v>89</v>
      </c>
      <c r="C652" s="25">
        <f>C655</f>
        <v>600000</v>
      </c>
      <c r="D652" s="25">
        <f t="shared" ref="D652:J652" si="233">D655</f>
        <v>600000</v>
      </c>
      <c r="E652" s="25">
        <f t="shared" si="233"/>
        <v>0</v>
      </c>
      <c r="F652" s="25">
        <f t="shared" si="233"/>
        <v>0</v>
      </c>
      <c r="G652" s="25">
        <f t="shared" si="233"/>
        <v>0</v>
      </c>
      <c r="H652" s="25">
        <f t="shared" si="233"/>
        <v>0</v>
      </c>
      <c r="I652" s="25">
        <f t="shared" si="233"/>
        <v>0</v>
      </c>
      <c r="J652" s="25">
        <f t="shared" si="233"/>
        <v>0</v>
      </c>
      <c r="K652" s="26"/>
    </row>
    <row r="653" spans="1:11">
      <c r="A653" s="1">
        <v>633</v>
      </c>
      <c r="B653" s="7" t="s">
        <v>1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6"/>
    </row>
    <row r="654" spans="1:11">
      <c r="A654" s="1">
        <v>634</v>
      </c>
      <c r="B654" s="7" t="s">
        <v>81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635</v>
      </c>
      <c r="B655" s="7" t="s">
        <v>3</v>
      </c>
      <c r="C655" s="25">
        <f>D655</f>
        <v>600000</v>
      </c>
      <c r="D655" s="25">
        <v>600000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6"/>
    </row>
    <row r="656" spans="1:11">
      <c r="A656" s="1">
        <v>636</v>
      </c>
      <c r="B656" s="28" t="s">
        <v>151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5">
      <c r="A657" s="1">
        <v>637</v>
      </c>
      <c r="B657" s="7" t="s">
        <v>208</v>
      </c>
      <c r="C657" s="25">
        <f>C658</f>
        <v>4180964</v>
      </c>
      <c r="D657" s="25">
        <f t="shared" ref="D657:J657" si="234">D658</f>
        <v>1016400</v>
      </c>
      <c r="E657" s="25">
        <f t="shared" si="234"/>
        <v>1052564</v>
      </c>
      <c r="F657" s="25">
        <f t="shared" si="234"/>
        <v>1104400</v>
      </c>
      <c r="G657" s="25">
        <f t="shared" si="234"/>
        <v>1007600</v>
      </c>
      <c r="H657" s="25">
        <f t="shared" si="234"/>
        <v>0</v>
      </c>
      <c r="I657" s="25">
        <f t="shared" si="234"/>
        <v>0</v>
      </c>
      <c r="J657" s="25">
        <f t="shared" si="234"/>
        <v>0</v>
      </c>
      <c r="K657" s="26"/>
    </row>
    <row r="658" spans="1:11">
      <c r="A658" s="1">
        <v>638</v>
      </c>
      <c r="B658" s="7" t="s">
        <v>3</v>
      </c>
      <c r="C658" s="25">
        <f>D658+E658+F658+G658</f>
        <v>4180964</v>
      </c>
      <c r="D658" s="25">
        <v>1016400</v>
      </c>
      <c r="E658" s="25">
        <v>1052564</v>
      </c>
      <c r="F658" s="25">
        <v>1104400</v>
      </c>
      <c r="G658" s="25">
        <v>1007600</v>
      </c>
      <c r="H658" s="25">
        <v>0</v>
      </c>
      <c r="I658" s="25">
        <v>0</v>
      </c>
      <c r="J658" s="25">
        <v>0</v>
      </c>
      <c r="K658" s="26"/>
    </row>
    <row r="659" spans="1:11">
      <c r="A659" s="1">
        <v>639</v>
      </c>
      <c r="B659" s="28" t="s">
        <v>152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45">
      <c r="A660" s="1">
        <v>640</v>
      </c>
      <c r="B660" s="7" t="s">
        <v>239</v>
      </c>
      <c r="C660" s="25">
        <f>C661</f>
        <v>90200</v>
      </c>
      <c r="D660" s="25">
        <f t="shared" ref="D660:K660" si="235">D661</f>
        <v>0</v>
      </c>
      <c r="E660" s="25">
        <f t="shared" si="235"/>
        <v>90200</v>
      </c>
      <c r="F660" s="25">
        <f t="shared" si="235"/>
        <v>0</v>
      </c>
      <c r="G660" s="25">
        <f t="shared" si="235"/>
        <v>0</v>
      </c>
      <c r="H660" s="25">
        <f t="shared" si="235"/>
        <v>0</v>
      </c>
      <c r="I660" s="25">
        <f t="shared" si="235"/>
        <v>0</v>
      </c>
      <c r="J660" s="25">
        <f t="shared" si="235"/>
        <v>0</v>
      </c>
      <c r="K660" s="25">
        <f t="shared" si="235"/>
        <v>0</v>
      </c>
    </row>
    <row r="661" spans="1:11">
      <c r="A661" s="1">
        <v>641</v>
      </c>
      <c r="B661" s="7" t="s">
        <v>3</v>
      </c>
      <c r="C661" s="25">
        <f>E661</f>
        <v>90200</v>
      </c>
      <c r="D661" s="25">
        <v>0</v>
      </c>
      <c r="E661" s="25">
        <v>90200</v>
      </c>
      <c r="F661" s="25">
        <v>0</v>
      </c>
      <c r="G661" s="25">
        <v>0</v>
      </c>
      <c r="H661" s="25">
        <v>0</v>
      </c>
      <c r="I661" s="25">
        <v>0</v>
      </c>
      <c r="J661" s="25"/>
      <c r="K661" s="26"/>
    </row>
    <row r="662" spans="1:11">
      <c r="A662" s="1">
        <v>642</v>
      </c>
      <c r="B662" s="28" t="s">
        <v>153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60">
      <c r="A663" s="1">
        <v>643</v>
      </c>
      <c r="B663" s="7" t="s">
        <v>245</v>
      </c>
      <c r="C663" s="25">
        <f>C664</f>
        <v>97263.8</v>
      </c>
      <c r="D663" s="25">
        <f t="shared" ref="D663:J663" si="236">D664</f>
        <v>0</v>
      </c>
      <c r="E663" s="25">
        <f t="shared" si="236"/>
        <v>97263.8</v>
      </c>
      <c r="F663" s="25">
        <f t="shared" si="236"/>
        <v>0</v>
      </c>
      <c r="G663" s="25">
        <f t="shared" si="236"/>
        <v>0</v>
      </c>
      <c r="H663" s="25">
        <f t="shared" si="236"/>
        <v>0</v>
      </c>
      <c r="I663" s="25">
        <f t="shared" si="236"/>
        <v>0</v>
      </c>
      <c r="J663" s="25">
        <f t="shared" si="236"/>
        <v>0</v>
      </c>
      <c r="K663" s="26"/>
    </row>
    <row r="664" spans="1:11">
      <c r="A664" s="1">
        <v>644</v>
      </c>
      <c r="B664" s="7" t="s">
        <v>3</v>
      </c>
      <c r="C664" s="25">
        <f>E664</f>
        <v>97263.8</v>
      </c>
      <c r="D664" s="25">
        <v>0</v>
      </c>
      <c r="E664" s="25">
        <v>97263.8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6"/>
    </row>
    <row r="665" spans="1:11" ht="34.5" customHeight="1">
      <c r="A665" s="1">
        <v>645</v>
      </c>
      <c r="B665" s="73" t="s">
        <v>217</v>
      </c>
      <c r="C665" s="74"/>
      <c r="D665" s="74"/>
      <c r="E665" s="74"/>
      <c r="F665" s="74"/>
      <c r="G665" s="74"/>
      <c r="H665" s="74"/>
      <c r="I665" s="74"/>
      <c r="J665" s="74"/>
      <c r="K665" s="74"/>
    </row>
    <row r="666" spans="1:11" ht="28.5" customHeight="1">
      <c r="A666" s="1">
        <v>646</v>
      </c>
      <c r="B666" s="28" t="s">
        <v>159</v>
      </c>
      <c r="C666" s="25">
        <f>C667</f>
        <v>7334937</v>
      </c>
      <c r="D666" s="25">
        <f t="shared" ref="D666:J666" si="237">D667</f>
        <v>7334937</v>
      </c>
      <c r="E666" s="25">
        <f t="shared" si="237"/>
        <v>0</v>
      </c>
      <c r="F666" s="25">
        <f t="shared" si="237"/>
        <v>0</v>
      </c>
      <c r="G666" s="25">
        <f t="shared" si="237"/>
        <v>0</v>
      </c>
      <c r="H666" s="25">
        <f t="shared" si="237"/>
        <v>0</v>
      </c>
      <c r="I666" s="25">
        <f t="shared" si="237"/>
        <v>0</v>
      </c>
      <c r="J666" s="25">
        <f t="shared" si="237"/>
        <v>0</v>
      </c>
      <c r="K666" s="26"/>
    </row>
    <row r="667" spans="1:11">
      <c r="A667" s="1">
        <v>647</v>
      </c>
      <c r="B667" s="7" t="s">
        <v>81</v>
      </c>
      <c r="C667" s="25">
        <f>C671</f>
        <v>7334937</v>
      </c>
      <c r="D667" s="25">
        <f t="shared" ref="D667:J667" si="238">D671</f>
        <v>7334937</v>
      </c>
      <c r="E667" s="25">
        <f t="shared" si="238"/>
        <v>0</v>
      </c>
      <c r="F667" s="25">
        <f t="shared" si="238"/>
        <v>0</v>
      </c>
      <c r="G667" s="25">
        <f t="shared" si="238"/>
        <v>0</v>
      </c>
      <c r="H667" s="25">
        <f t="shared" si="238"/>
        <v>0</v>
      </c>
      <c r="I667" s="25">
        <f t="shared" si="238"/>
        <v>0</v>
      </c>
      <c r="J667" s="25">
        <f t="shared" si="238"/>
        <v>0</v>
      </c>
      <c r="K667" s="26"/>
    </row>
    <row r="668" spans="1:11">
      <c r="A668" s="1">
        <v>648</v>
      </c>
      <c r="B668" s="7" t="s">
        <v>82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6"/>
    </row>
    <row r="669" spans="1:11">
      <c r="A669" s="1">
        <v>649</v>
      </c>
      <c r="B669" s="75" t="s">
        <v>50</v>
      </c>
      <c r="C669" s="76"/>
      <c r="D669" s="76"/>
      <c r="E669" s="76"/>
      <c r="F669" s="76"/>
      <c r="G669" s="76"/>
      <c r="H669" s="76"/>
      <c r="I669" s="76"/>
      <c r="J669" s="76"/>
      <c r="K669" s="76"/>
    </row>
    <row r="670" spans="1:11" ht="32.25" customHeight="1">
      <c r="A670" s="1">
        <v>650</v>
      </c>
      <c r="B670" s="8" t="s">
        <v>43</v>
      </c>
      <c r="C670" s="25">
        <f>C671</f>
        <v>7334937</v>
      </c>
      <c r="D670" s="25">
        <f t="shared" ref="D670:J670" si="239">D671</f>
        <v>7334937</v>
      </c>
      <c r="E670" s="25">
        <f t="shared" si="239"/>
        <v>0</v>
      </c>
      <c r="F670" s="25">
        <f t="shared" si="239"/>
        <v>0</v>
      </c>
      <c r="G670" s="25">
        <f t="shared" si="239"/>
        <v>0</v>
      </c>
      <c r="H670" s="25">
        <f t="shared" si="239"/>
        <v>0</v>
      </c>
      <c r="I670" s="25">
        <f t="shared" si="239"/>
        <v>0</v>
      </c>
      <c r="J670" s="25">
        <f t="shared" si="239"/>
        <v>0</v>
      </c>
      <c r="K670" s="26"/>
    </row>
    <row r="671" spans="1:11">
      <c r="A671" s="1">
        <v>651</v>
      </c>
      <c r="B671" s="7" t="s">
        <v>10</v>
      </c>
      <c r="C671" s="25">
        <f>C675</f>
        <v>7334937</v>
      </c>
      <c r="D671" s="25">
        <f>D675</f>
        <v>7334937</v>
      </c>
      <c r="E671" s="25">
        <f t="shared" ref="E671:J671" si="240">E675+E679</f>
        <v>0</v>
      </c>
      <c r="F671" s="25">
        <f t="shared" si="240"/>
        <v>0</v>
      </c>
      <c r="G671" s="25">
        <f t="shared" si="240"/>
        <v>0</v>
      </c>
      <c r="H671" s="25">
        <f t="shared" si="240"/>
        <v>0</v>
      </c>
      <c r="I671" s="25">
        <f t="shared" si="240"/>
        <v>0</v>
      </c>
      <c r="J671" s="25">
        <f t="shared" si="240"/>
        <v>0</v>
      </c>
      <c r="K671" s="26"/>
    </row>
    <row r="672" spans="1:11">
      <c r="A672" s="1">
        <v>652</v>
      </c>
      <c r="B672" s="7" t="s">
        <v>11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653</v>
      </c>
      <c r="B673" s="75" t="s">
        <v>90</v>
      </c>
      <c r="C673" s="76"/>
      <c r="D673" s="76"/>
      <c r="E673" s="76"/>
      <c r="F673" s="76"/>
      <c r="G673" s="76"/>
      <c r="H673" s="76"/>
      <c r="I673" s="76"/>
      <c r="J673" s="76"/>
      <c r="K673" s="76"/>
    </row>
    <row r="674" spans="1:11" ht="49.5" customHeight="1">
      <c r="A674" s="1">
        <v>654</v>
      </c>
      <c r="B674" s="8" t="s">
        <v>178</v>
      </c>
      <c r="C674" s="25">
        <f>C675</f>
        <v>7334937</v>
      </c>
      <c r="D674" s="25">
        <f t="shared" ref="D674:J674" si="241">D675</f>
        <v>7334937</v>
      </c>
      <c r="E674" s="25">
        <f t="shared" si="241"/>
        <v>0</v>
      </c>
      <c r="F674" s="25">
        <f t="shared" si="241"/>
        <v>0</v>
      </c>
      <c r="G674" s="25">
        <f t="shared" si="241"/>
        <v>0</v>
      </c>
      <c r="H674" s="25">
        <f t="shared" si="241"/>
        <v>0</v>
      </c>
      <c r="I674" s="25">
        <f t="shared" si="241"/>
        <v>0</v>
      </c>
      <c r="J674" s="25">
        <f t="shared" si="241"/>
        <v>0</v>
      </c>
      <c r="K674" s="26"/>
    </row>
    <row r="675" spans="1:11">
      <c r="A675" s="1">
        <v>655</v>
      </c>
      <c r="B675" s="7" t="s">
        <v>10</v>
      </c>
      <c r="C675" s="25">
        <f>C679</f>
        <v>7334937</v>
      </c>
      <c r="D675" s="25">
        <f t="shared" ref="D675:I675" si="242">D679</f>
        <v>7334937</v>
      </c>
      <c r="E675" s="25">
        <f t="shared" si="242"/>
        <v>0</v>
      </c>
      <c r="F675" s="25">
        <f t="shared" si="242"/>
        <v>0</v>
      </c>
      <c r="G675" s="25">
        <f t="shared" si="242"/>
        <v>0</v>
      </c>
      <c r="H675" s="25">
        <f t="shared" si="242"/>
        <v>0</v>
      </c>
      <c r="I675" s="25">
        <f t="shared" si="242"/>
        <v>0</v>
      </c>
      <c r="J675" s="25">
        <v>0</v>
      </c>
      <c r="K675" s="26"/>
    </row>
    <row r="676" spans="1:11">
      <c r="A676" s="1">
        <v>656</v>
      </c>
      <c r="B676" s="7" t="s">
        <v>11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/>
    </row>
    <row r="677" spans="1:11">
      <c r="A677" s="1">
        <v>657</v>
      </c>
      <c r="B677" s="28" t="s">
        <v>116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46.5" customHeight="1">
      <c r="A678" s="1">
        <v>658</v>
      </c>
      <c r="B678" s="7" t="s">
        <v>91</v>
      </c>
      <c r="C678" s="25">
        <f>C679</f>
        <v>7334937</v>
      </c>
      <c r="D678" s="25">
        <f t="shared" ref="D678:I678" si="243">D679</f>
        <v>7334937</v>
      </c>
      <c r="E678" s="25">
        <f t="shared" si="243"/>
        <v>0</v>
      </c>
      <c r="F678" s="25">
        <f t="shared" si="243"/>
        <v>0</v>
      </c>
      <c r="G678" s="25">
        <f t="shared" si="243"/>
        <v>0</v>
      </c>
      <c r="H678" s="25">
        <f t="shared" si="243"/>
        <v>0</v>
      </c>
      <c r="I678" s="25">
        <f t="shared" si="243"/>
        <v>0</v>
      </c>
      <c r="J678" s="25">
        <v>0</v>
      </c>
      <c r="K678" s="26"/>
    </row>
    <row r="679" spans="1:11">
      <c r="A679" s="1">
        <v>659</v>
      </c>
      <c r="B679" s="7" t="s">
        <v>10</v>
      </c>
      <c r="C679" s="25">
        <f>D679</f>
        <v>7334937</v>
      </c>
      <c r="D679" s="25">
        <v>7334937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660</v>
      </c>
      <c r="B680" s="7" t="s">
        <v>11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661</v>
      </c>
      <c r="B681" s="73" t="s">
        <v>218</v>
      </c>
      <c r="C681" s="74"/>
      <c r="D681" s="74"/>
      <c r="E681" s="74"/>
      <c r="F681" s="74"/>
      <c r="G681" s="74"/>
      <c r="H681" s="74"/>
      <c r="I681" s="74"/>
      <c r="J681" s="74"/>
      <c r="K681" s="74"/>
    </row>
    <row r="682" spans="1:11" ht="28.5">
      <c r="A682" s="1">
        <v>662</v>
      </c>
      <c r="B682" s="28" t="s">
        <v>209</v>
      </c>
      <c r="C682" s="49">
        <f>C686+C688</f>
        <v>17436990</v>
      </c>
      <c r="D682" s="49">
        <f t="shared" ref="D682:J682" si="244">D686+D688</f>
        <v>67982</v>
      </c>
      <c r="E682" s="49">
        <f t="shared" si="244"/>
        <v>3118800</v>
      </c>
      <c r="F682" s="49">
        <f t="shared" si="244"/>
        <v>2240432</v>
      </c>
      <c r="G682" s="49">
        <f t="shared" si="244"/>
        <v>12009776</v>
      </c>
      <c r="H682" s="49">
        <f t="shared" si="244"/>
        <v>0</v>
      </c>
      <c r="I682" s="49">
        <f t="shared" si="244"/>
        <v>0</v>
      </c>
      <c r="J682" s="49">
        <f t="shared" si="244"/>
        <v>0</v>
      </c>
      <c r="K682" s="51"/>
    </row>
    <row r="683" spans="1:11">
      <c r="A683" s="1">
        <v>663</v>
      </c>
      <c r="B683" s="7" t="s">
        <v>3</v>
      </c>
      <c r="C683" s="49">
        <f>C686+C689</f>
        <v>17436990</v>
      </c>
      <c r="D683" s="49">
        <f t="shared" ref="D683:J683" si="245">D686+D689</f>
        <v>67982</v>
      </c>
      <c r="E683" s="49">
        <f t="shared" si="245"/>
        <v>3118800</v>
      </c>
      <c r="F683" s="49">
        <f t="shared" si="245"/>
        <v>2240432</v>
      </c>
      <c r="G683" s="49">
        <f t="shared" si="245"/>
        <v>12009776</v>
      </c>
      <c r="H683" s="49">
        <f t="shared" si="245"/>
        <v>0</v>
      </c>
      <c r="I683" s="49">
        <f t="shared" si="245"/>
        <v>0</v>
      </c>
      <c r="J683" s="49">
        <f t="shared" si="245"/>
        <v>0</v>
      </c>
      <c r="K683" s="51"/>
    </row>
    <row r="684" spans="1:11">
      <c r="A684" s="1">
        <v>664</v>
      </c>
      <c r="B684" s="28" t="s">
        <v>116</v>
      </c>
      <c r="C684" s="49"/>
      <c r="D684" s="49"/>
      <c r="E684" s="49"/>
      <c r="F684" s="49"/>
      <c r="G684" s="49"/>
      <c r="H684" s="49"/>
      <c r="I684" s="49"/>
      <c r="J684" s="49"/>
      <c r="K684" s="51"/>
    </row>
    <row r="685" spans="1:11">
      <c r="A685" s="1">
        <v>665</v>
      </c>
      <c r="B685" s="7" t="s">
        <v>236</v>
      </c>
      <c r="C685" s="49">
        <f>C686</f>
        <v>945901</v>
      </c>
      <c r="D685" s="49">
        <f t="shared" ref="D685:I685" si="246">D686</f>
        <v>67982</v>
      </c>
      <c r="E685" s="49">
        <f t="shared" si="246"/>
        <v>376800</v>
      </c>
      <c r="F685" s="49">
        <f t="shared" si="246"/>
        <v>90432</v>
      </c>
      <c r="G685" s="49">
        <f t="shared" si="246"/>
        <v>410687</v>
      </c>
      <c r="H685" s="49">
        <f t="shared" si="246"/>
        <v>0</v>
      </c>
      <c r="I685" s="49">
        <f t="shared" si="246"/>
        <v>0</v>
      </c>
      <c r="J685" s="50">
        <v>0</v>
      </c>
      <c r="K685" s="51"/>
    </row>
    <row r="686" spans="1:11">
      <c r="A686" s="1">
        <v>666</v>
      </c>
      <c r="B686" s="7" t="s">
        <v>82</v>
      </c>
      <c r="C686" s="49">
        <f>D686+E686+F686+G686</f>
        <v>945901</v>
      </c>
      <c r="D686" s="49">
        <v>67982</v>
      </c>
      <c r="E686" s="50">
        <v>376800</v>
      </c>
      <c r="F686" s="50">
        <v>90432</v>
      </c>
      <c r="G686" s="50">
        <v>410687</v>
      </c>
      <c r="H686" s="50">
        <v>0</v>
      </c>
      <c r="I686" s="50">
        <v>0</v>
      </c>
      <c r="J686" s="50">
        <v>0</v>
      </c>
      <c r="K686" s="51"/>
    </row>
    <row r="687" spans="1:11">
      <c r="A687" s="1">
        <v>667</v>
      </c>
      <c r="B687" s="53" t="s">
        <v>117</v>
      </c>
      <c r="C687" s="44"/>
      <c r="D687" s="44"/>
      <c r="E687" s="44"/>
      <c r="F687" s="44"/>
      <c r="G687" s="44"/>
      <c r="H687" s="44"/>
      <c r="I687" s="44"/>
      <c r="J687" s="44"/>
      <c r="K687" s="52"/>
    </row>
    <row r="688" spans="1:11" ht="45">
      <c r="A688" s="1">
        <v>668</v>
      </c>
      <c r="B688" s="7" t="s">
        <v>237</v>
      </c>
      <c r="C688" s="50">
        <f>C689</f>
        <v>16491089</v>
      </c>
      <c r="D688" s="50">
        <f t="shared" ref="D688:J688" si="247">D689</f>
        <v>0</v>
      </c>
      <c r="E688" s="49">
        <f t="shared" si="247"/>
        <v>2742000</v>
      </c>
      <c r="F688" s="50">
        <f t="shared" si="247"/>
        <v>2150000</v>
      </c>
      <c r="G688" s="50">
        <f t="shared" si="247"/>
        <v>11599089</v>
      </c>
      <c r="H688" s="50">
        <f t="shared" si="247"/>
        <v>0</v>
      </c>
      <c r="I688" s="50">
        <f t="shared" si="247"/>
        <v>0</v>
      </c>
      <c r="J688" s="50">
        <f t="shared" si="247"/>
        <v>0</v>
      </c>
      <c r="K688" s="51"/>
    </row>
    <row r="689" spans="1:11">
      <c r="A689" s="1">
        <v>669</v>
      </c>
      <c r="B689" s="7" t="s">
        <v>3</v>
      </c>
      <c r="C689" s="50">
        <f>D689+E689+F689+G689+H689+I689+J689</f>
        <v>16491089</v>
      </c>
      <c r="D689" s="50">
        <v>0</v>
      </c>
      <c r="E689" s="49">
        <v>2742000</v>
      </c>
      <c r="F689" s="50">
        <v>2150000</v>
      </c>
      <c r="G689" s="50">
        <v>11599089</v>
      </c>
      <c r="H689" s="50">
        <v>0</v>
      </c>
      <c r="I689" s="50">
        <v>0</v>
      </c>
      <c r="J689" s="50">
        <v>0</v>
      </c>
      <c r="K689" s="51"/>
    </row>
    <row r="690" spans="1:11">
      <c r="A690" s="1">
        <v>670</v>
      </c>
      <c r="B690" s="73" t="s">
        <v>254</v>
      </c>
      <c r="C690" s="74"/>
      <c r="D690" s="74"/>
      <c r="E690" s="74"/>
      <c r="F690" s="74"/>
      <c r="G690" s="74"/>
      <c r="H690" s="74"/>
      <c r="I690" s="74"/>
      <c r="J690" s="74"/>
      <c r="K690" s="74"/>
    </row>
    <row r="691" spans="1:11">
      <c r="A691" s="1">
        <v>671</v>
      </c>
      <c r="B691" s="75" t="s">
        <v>50</v>
      </c>
      <c r="C691" s="76"/>
      <c r="D691" s="76"/>
      <c r="E691" s="76"/>
      <c r="F691" s="76"/>
      <c r="G691" s="76"/>
      <c r="H691" s="76"/>
      <c r="I691" s="76"/>
      <c r="J691" s="76"/>
      <c r="K691" s="76"/>
    </row>
    <row r="692" spans="1:11" ht="30">
      <c r="A692" s="1">
        <v>672</v>
      </c>
      <c r="B692" s="8" t="s">
        <v>43</v>
      </c>
      <c r="C692" s="25">
        <f>C693+C694+C695</f>
        <v>496236356.67999995</v>
      </c>
      <c r="D692" s="25">
        <f t="shared" ref="D692:J692" si="248">D693+D694+D695</f>
        <v>0</v>
      </c>
      <c r="E692" s="25">
        <f t="shared" si="248"/>
        <v>194139265.94999999</v>
      </c>
      <c r="F692" s="25">
        <f t="shared" si="248"/>
        <v>302097090.73000002</v>
      </c>
      <c r="G692" s="25">
        <f t="shared" si="248"/>
        <v>0</v>
      </c>
      <c r="H692" s="25">
        <f t="shared" si="248"/>
        <v>0</v>
      </c>
      <c r="I692" s="25">
        <f t="shared" si="248"/>
        <v>0</v>
      </c>
      <c r="J692" s="25">
        <f t="shared" si="248"/>
        <v>0</v>
      </c>
      <c r="K692" s="26"/>
    </row>
    <row r="693" spans="1:11">
      <c r="A693" s="1">
        <v>673</v>
      </c>
      <c r="B693" s="8" t="s">
        <v>1</v>
      </c>
      <c r="C693" s="25">
        <f>C702</f>
        <v>22619727.09</v>
      </c>
      <c r="D693" s="25">
        <f t="shared" ref="D693:J693" si="249">D702</f>
        <v>0</v>
      </c>
      <c r="E693" s="25">
        <f t="shared" si="249"/>
        <v>22619727.09</v>
      </c>
      <c r="F693" s="25">
        <f t="shared" si="249"/>
        <v>0</v>
      </c>
      <c r="G693" s="25">
        <f t="shared" si="249"/>
        <v>0</v>
      </c>
      <c r="H693" s="25">
        <f t="shared" si="249"/>
        <v>0</v>
      </c>
      <c r="I693" s="25">
        <f t="shared" si="249"/>
        <v>0</v>
      </c>
      <c r="J693" s="25">
        <f t="shared" si="249"/>
        <v>0</v>
      </c>
      <c r="K693" s="26"/>
    </row>
    <row r="694" spans="1:11">
      <c r="A694" s="1">
        <v>674</v>
      </c>
      <c r="B694" s="7" t="s">
        <v>10</v>
      </c>
      <c r="C694" s="25">
        <f>C698+C703+C707</f>
        <v>317308231.88999999</v>
      </c>
      <c r="D694" s="25">
        <f t="shared" ref="D694:J694" si="250">D698+D703+D707</f>
        <v>0</v>
      </c>
      <c r="E694" s="25">
        <f t="shared" si="250"/>
        <v>116093018.33</v>
      </c>
      <c r="F694" s="25">
        <f t="shared" si="250"/>
        <v>201215213.56</v>
      </c>
      <c r="G694" s="25">
        <f t="shared" si="250"/>
        <v>0</v>
      </c>
      <c r="H694" s="25">
        <f t="shared" si="250"/>
        <v>0</v>
      </c>
      <c r="I694" s="25">
        <f t="shared" si="250"/>
        <v>0</v>
      </c>
      <c r="J694" s="25">
        <f t="shared" si="250"/>
        <v>0</v>
      </c>
      <c r="K694" s="26"/>
    </row>
    <row r="695" spans="1:11">
      <c r="A695" s="1">
        <v>675</v>
      </c>
      <c r="B695" s="7" t="s">
        <v>11</v>
      </c>
      <c r="C695" s="25">
        <f>C699+C704</f>
        <v>156308397.69999999</v>
      </c>
      <c r="D695" s="25">
        <f t="shared" ref="D695:J695" si="251">D699+D704</f>
        <v>0</v>
      </c>
      <c r="E695" s="25">
        <f t="shared" si="251"/>
        <v>55426520.530000001</v>
      </c>
      <c r="F695" s="25">
        <f t="shared" si="251"/>
        <v>100881877.17</v>
      </c>
      <c r="G695" s="25">
        <f t="shared" si="251"/>
        <v>0</v>
      </c>
      <c r="H695" s="25">
        <f t="shared" si="251"/>
        <v>0</v>
      </c>
      <c r="I695" s="25">
        <f t="shared" si="251"/>
        <v>0</v>
      </c>
      <c r="J695" s="25">
        <f t="shared" si="251"/>
        <v>0</v>
      </c>
      <c r="K695" s="26"/>
    </row>
    <row r="696" spans="1:11">
      <c r="A696" s="1">
        <v>676</v>
      </c>
      <c r="B696" s="28" t="s">
        <v>116</v>
      </c>
      <c r="C696" s="50"/>
      <c r="D696" s="50"/>
      <c r="E696" s="50"/>
      <c r="F696" s="50"/>
      <c r="G696" s="50"/>
      <c r="H696" s="50"/>
      <c r="I696" s="50"/>
      <c r="J696" s="50"/>
      <c r="K696" s="51"/>
    </row>
    <row r="697" spans="1:11" ht="60">
      <c r="A697" s="1">
        <v>677</v>
      </c>
      <c r="B697" s="7" t="s">
        <v>247</v>
      </c>
      <c r="C697" s="50">
        <f t="shared" ref="C697:J697" si="252">C699+C698</f>
        <v>207856780.80000001</v>
      </c>
      <c r="D697" s="50">
        <f t="shared" si="252"/>
        <v>0</v>
      </c>
      <c r="E697" s="50">
        <f t="shared" si="252"/>
        <v>94170470</v>
      </c>
      <c r="F697" s="68">
        <f t="shared" si="252"/>
        <v>113686310.8</v>
      </c>
      <c r="G697" s="50">
        <f t="shared" si="252"/>
        <v>0</v>
      </c>
      <c r="H697" s="50">
        <f t="shared" si="252"/>
        <v>0</v>
      </c>
      <c r="I697" s="50">
        <f t="shared" si="252"/>
        <v>0</v>
      </c>
      <c r="J697" s="50">
        <f t="shared" si="252"/>
        <v>0</v>
      </c>
      <c r="K697" s="51"/>
    </row>
    <row r="698" spans="1:11">
      <c r="A698" s="1">
        <v>678</v>
      </c>
      <c r="B698" s="7" t="s">
        <v>2</v>
      </c>
      <c r="C698" s="61">
        <f>D698+E698+F698+G698+H698+I698+J698</f>
        <v>165600427.16</v>
      </c>
      <c r="D698" s="61">
        <v>0</v>
      </c>
      <c r="E698" s="61">
        <v>82800200</v>
      </c>
      <c r="F698" s="61">
        <v>82800227.159999996</v>
      </c>
      <c r="G698" s="61">
        <v>0</v>
      </c>
      <c r="H698" s="61">
        <v>0</v>
      </c>
      <c r="I698" s="61">
        <v>0</v>
      </c>
      <c r="J698" s="61">
        <v>0</v>
      </c>
      <c r="K698" s="51"/>
    </row>
    <row r="699" spans="1:11">
      <c r="A699" s="1">
        <v>679</v>
      </c>
      <c r="B699" s="7" t="s">
        <v>3</v>
      </c>
      <c r="C699" s="49">
        <f>D699+E699+F699+G699+H699+I699+J699</f>
        <v>42256353.640000001</v>
      </c>
      <c r="D699" s="49">
        <v>0</v>
      </c>
      <c r="E699" s="49">
        <v>11370270</v>
      </c>
      <c r="F699" s="49">
        <v>30886083.640000001</v>
      </c>
      <c r="G699" s="50">
        <v>0</v>
      </c>
      <c r="H699" s="50">
        <v>0</v>
      </c>
      <c r="I699" s="50">
        <v>0</v>
      </c>
      <c r="J699" s="50">
        <v>0</v>
      </c>
      <c r="K699" s="51"/>
    </row>
    <row r="700" spans="1:11">
      <c r="A700" s="1">
        <v>680</v>
      </c>
      <c r="B700" s="28" t="s">
        <v>117</v>
      </c>
      <c r="C700" s="49"/>
      <c r="D700" s="49"/>
      <c r="E700" s="49"/>
      <c r="F700" s="49"/>
      <c r="G700" s="50"/>
      <c r="H700" s="50"/>
      <c r="I700" s="50"/>
      <c r="J700" s="50"/>
      <c r="K700" s="51"/>
    </row>
    <row r="701" spans="1:11" ht="45">
      <c r="A701" s="1">
        <v>681</v>
      </c>
      <c r="B701" s="7" t="s">
        <v>255</v>
      </c>
      <c r="C701" s="61">
        <f>C702+C703+C704</f>
        <v>228973971.19</v>
      </c>
      <c r="D701" s="61">
        <f t="shared" ref="D701:J701" si="253">D702+D703+D704</f>
        <v>0</v>
      </c>
      <c r="E701" s="61">
        <f t="shared" si="253"/>
        <v>99968795.950000003</v>
      </c>
      <c r="F701" s="61">
        <f t="shared" si="253"/>
        <v>129005175.24000001</v>
      </c>
      <c r="G701" s="61">
        <f t="shared" si="253"/>
        <v>0</v>
      </c>
      <c r="H701" s="61">
        <f t="shared" si="253"/>
        <v>0</v>
      </c>
      <c r="I701" s="61">
        <f t="shared" si="253"/>
        <v>0</v>
      </c>
      <c r="J701" s="61">
        <f t="shared" si="253"/>
        <v>0</v>
      </c>
      <c r="K701" s="62"/>
    </row>
    <row r="702" spans="1:11">
      <c r="A702" s="1">
        <v>682</v>
      </c>
      <c r="B702" s="59" t="s">
        <v>1</v>
      </c>
      <c r="C702" s="61">
        <f>D702+E702+F702+G702+H702+I702+J702</f>
        <v>22619727.09</v>
      </c>
      <c r="D702" s="61">
        <v>0</v>
      </c>
      <c r="E702" s="49">
        <v>22619727.09</v>
      </c>
      <c r="F702" s="49">
        <v>0</v>
      </c>
      <c r="G702" s="61">
        <v>0</v>
      </c>
      <c r="H702" s="61">
        <v>0</v>
      </c>
      <c r="I702" s="61">
        <v>0</v>
      </c>
      <c r="J702" s="61">
        <v>0</v>
      </c>
      <c r="K702" s="62"/>
    </row>
    <row r="703" spans="1:11">
      <c r="A703" s="1">
        <v>683</v>
      </c>
      <c r="B703" s="59" t="s">
        <v>2</v>
      </c>
      <c r="C703" s="61">
        <f>D703+E703+F703+G703+H703+I703+J703</f>
        <v>92302200.039999992</v>
      </c>
      <c r="D703" s="61">
        <v>0</v>
      </c>
      <c r="E703" s="49">
        <v>33292818.329999998</v>
      </c>
      <c r="F703" s="49">
        <v>59009381.710000001</v>
      </c>
      <c r="G703" s="61">
        <v>0</v>
      </c>
      <c r="H703" s="61">
        <v>0</v>
      </c>
      <c r="I703" s="61">
        <v>0</v>
      </c>
      <c r="J703" s="61">
        <v>0</v>
      </c>
      <c r="K703" s="62"/>
    </row>
    <row r="704" spans="1:11">
      <c r="A704" s="1">
        <v>684</v>
      </c>
      <c r="B704" s="59" t="s">
        <v>3</v>
      </c>
      <c r="C704" s="61">
        <f>D704+E704+F704+G704+H704+I704+J704</f>
        <v>114052044.06</v>
      </c>
      <c r="D704" s="61">
        <v>0</v>
      </c>
      <c r="E704" s="49">
        <v>44056250.530000001</v>
      </c>
      <c r="F704" s="49">
        <v>69995793.530000001</v>
      </c>
      <c r="G704" s="61">
        <v>0</v>
      </c>
      <c r="H704" s="61">
        <v>0</v>
      </c>
      <c r="I704" s="61">
        <v>0</v>
      </c>
      <c r="J704" s="61">
        <v>0</v>
      </c>
      <c r="K704" s="62"/>
    </row>
    <row r="705" spans="1:11">
      <c r="A705" s="1">
        <v>685</v>
      </c>
      <c r="B705" s="69" t="s">
        <v>119</v>
      </c>
      <c r="C705" s="61"/>
      <c r="D705" s="61"/>
      <c r="E705" s="49"/>
      <c r="F705" s="49"/>
      <c r="G705" s="61"/>
      <c r="H705" s="61"/>
      <c r="I705" s="61"/>
      <c r="J705" s="61"/>
      <c r="K705" s="62"/>
    </row>
    <row r="706" spans="1:11" ht="105">
      <c r="A706" s="1">
        <v>686</v>
      </c>
      <c r="B706" s="70" t="s">
        <v>264</v>
      </c>
      <c r="C706" s="61">
        <f>C707</f>
        <v>59405604.689999998</v>
      </c>
      <c r="D706" s="61">
        <f t="shared" ref="D706:J706" si="254">D707</f>
        <v>0</v>
      </c>
      <c r="E706" s="61">
        <f t="shared" si="254"/>
        <v>0</v>
      </c>
      <c r="F706" s="61">
        <f t="shared" si="254"/>
        <v>59405604.689999998</v>
      </c>
      <c r="G706" s="61">
        <f t="shared" si="254"/>
        <v>0</v>
      </c>
      <c r="H706" s="61">
        <f t="shared" si="254"/>
        <v>0</v>
      </c>
      <c r="I706" s="61">
        <f t="shared" si="254"/>
        <v>0</v>
      </c>
      <c r="J706" s="61">
        <f t="shared" si="254"/>
        <v>0</v>
      </c>
      <c r="K706" s="62"/>
    </row>
    <row r="707" spans="1:11">
      <c r="A707" s="1">
        <v>687</v>
      </c>
      <c r="B707" s="59" t="s">
        <v>2</v>
      </c>
      <c r="C707" s="61">
        <f>D707+E707+F707+G707+H707+I707+J707</f>
        <v>59405604.689999998</v>
      </c>
      <c r="D707" s="61">
        <v>0</v>
      </c>
      <c r="E707" s="49">
        <v>0</v>
      </c>
      <c r="F707" s="49">
        <v>59405604.689999998</v>
      </c>
      <c r="G707" s="61">
        <v>0</v>
      </c>
      <c r="H707" s="61">
        <v>0</v>
      </c>
      <c r="I707" s="61">
        <v>0</v>
      </c>
      <c r="J707" s="61">
        <v>0</v>
      </c>
      <c r="K707" s="62"/>
    </row>
    <row r="708" spans="1:11" ht="34.5" customHeight="1">
      <c r="A708" s="1">
        <v>688</v>
      </c>
      <c r="B708" s="75" t="s">
        <v>256</v>
      </c>
      <c r="C708" s="77"/>
      <c r="D708" s="77"/>
      <c r="E708" s="77"/>
      <c r="F708" s="77"/>
      <c r="G708" s="77"/>
      <c r="H708" s="77"/>
      <c r="I708" s="77"/>
      <c r="J708" s="77"/>
      <c r="K708" s="77"/>
    </row>
    <row r="709" spans="1:11" ht="15" customHeight="1">
      <c r="A709" s="1">
        <v>689</v>
      </c>
      <c r="B709" s="75" t="s">
        <v>50</v>
      </c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 ht="30">
      <c r="A710" s="1">
        <v>690</v>
      </c>
      <c r="B710" s="8" t="s">
        <v>43</v>
      </c>
      <c r="C710" s="61">
        <f>C713</f>
        <v>15311495</v>
      </c>
      <c r="D710" s="61">
        <f t="shared" ref="D710:J710" si="255">D713</f>
        <v>0</v>
      </c>
      <c r="E710" s="61">
        <f t="shared" si="255"/>
        <v>14444495</v>
      </c>
      <c r="F710" s="61">
        <f t="shared" si="255"/>
        <v>867000</v>
      </c>
      <c r="G710" s="61">
        <f t="shared" si="255"/>
        <v>0</v>
      </c>
      <c r="H710" s="61">
        <f t="shared" si="255"/>
        <v>0</v>
      </c>
      <c r="I710" s="61">
        <f t="shared" si="255"/>
        <v>0</v>
      </c>
      <c r="J710" s="61">
        <f t="shared" si="255"/>
        <v>0</v>
      </c>
      <c r="K710" s="62"/>
    </row>
    <row r="711" spans="1:11">
      <c r="A711" s="1">
        <v>691</v>
      </c>
      <c r="B711" s="8" t="s">
        <v>1</v>
      </c>
      <c r="C711" s="61">
        <v>0</v>
      </c>
      <c r="D711" s="61">
        <v>0</v>
      </c>
      <c r="E711" s="61">
        <v>0</v>
      </c>
      <c r="F711" s="61">
        <v>0</v>
      </c>
      <c r="G711" s="61">
        <v>0</v>
      </c>
      <c r="H711" s="61">
        <v>0</v>
      </c>
      <c r="I711" s="61">
        <v>0</v>
      </c>
      <c r="J711" s="61">
        <v>0</v>
      </c>
      <c r="K711" s="62"/>
    </row>
    <row r="712" spans="1:11">
      <c r="A712" s="1">
        <v>692</v>
      </c>
      <c r="B712" s="7" t="s">
        <v>10</v>
      </c>
      <c r="C712" s="61">
        <v>0</v>
      </c>
      <c r="D712" s="61">
        <v>0</v>
      </c>
      <c r="E712" s="61">
        <v>0</v>
      </c>
      <c r="F712" s="61">
        <v>0</v>
      </c>
      <c r="G712" s="61">
        <v>0</v>
      </c>
      <c r="H712" s="61">
        <v>0</v>
      </c>
      <c r="I712" s="61">
        <v>0</v>
      </c>
      <c r="J712" s="61">
        <v>0</v>
      </c>
      <c r="K712" s="62"/>
    </row>
    <row r="713" spans="1:11">
      <c r="A713" s="1">
        <v>693</v>
      </c>
      <c r="B713" s="7" t="s">
        <v>11</v>
      </c>
      <c r="C713" s="63">
        <f>C716</f>
        <v>15311495</v>
      </c>
      <c r="D713" s="63">
        <f t="shared" ref="D713:J713" si="256">D716</f>
        <v>0</v>
      </c>
      <c r="E713" s="63">
        <f t="shared" si="256"/>
        <v>14444495</v>
      </c>
      <c r="F713" s="63">
        <f t="shared" si="256"/>
        <v>867000</v>
      </c>
      <c r="G713" s="63">
        <f t="shared" si="256"/>
        <v>0</v>
      </c>
      <c r="H713" s="63">
        <f t="shared" si="256"/>
        <v>0</v>
      </c>
      <c r="I713" s="63">
        <f t="shared" si="256"/>
        <v>0</v>
      </c>
      <c r="J713" s="63">
        <f t="shared" si="256"/>
        <v>0</v>
      </c>
      <c r="K713" s="64"/>
    </row>
    <row r="714" spans="1:11">
      <c r="A714" s="1">
        <v>694</v>
      </c>
      <c r="B714" s="28" t="s">
        <v>116</v>
      </c>
      <c r="C714" s="63"/>
      <c r="D714" s="63"/>
      <c r="E714" s="63"/>
      <c r="F714" s="63"/>
      <c r="G714" s="63"/>
      <c r="H714" s="63"/>
      <c r="I714" s="63"/>
      <c r="J714" s="63"/>
      <c r="K714" s="64"/>
    </row>
    <row r="715" spans="1:11" ht="30">
      <c r="A715" s="1">
        <v>695</v>
      </c>
      <c r="B715" s="7" t="s">
        <v>257</v>
      </c>
      <c r="C715" s="63">
        <f>C716</f>
        <v>15311495</v>
      </c>
      <c r="D715" s="63">
        <f t="shared" ref="D715:J715" si="257">D716</f>
        <v>0</v>
      </c>
      <c r="E715" s="63">
        <f t="shared" si="257"/>
        <v>14444495</v>
      </c>
      <c r="F715" s="63">
        <f t="shared" si="257"/>
        <v>867000</v>
      </c>
      <c r="G715" s="63">
        <f t="shared" si="257"/>
        <v>0</v>
      </c>
      <c r="H715" s="63">
        <f t="shared" si="257"/>
        <v>0</v>
      </c>
      <c r="I715" s="63">
        <f t="shared" si="257"/>
        <v>0</v>
      </c>
      <c r="J715" s="63">
        <f t="shared" si="257"/>
        <v>0</v>
      </c>
      <c r="K715" s="64"/>
    </row>
    <row r="716" spans="1:11">
      <c r="A716" s="1">
        <v>696</v>
      </c>
      <c r="B716" s="7" t="s">
        <v>3</v>
      </c>
      <c r="C716" s="63">
        <f>D716+E716+F716+G716+H716+I716+J716</f>
        <v>15311495</v>
      </c>
      <c r="D716" s="63">
        <v>0</v>
      </c>
      <c r="E716" s="63">
        <v>14444495</v>
      </c>
      <c r="F716" s="63">
        <v>867000</v>
      </c>
      <c r="G716" s="63">
        <v>0</v>
      </c>
      <c r="H716" s="63">
        <v>0</v>
      </c>
      <c r="I716" s="63">
        <v>0</v>
      </c>
      <c r="J716" s="63">
        <v>0</v>
      </c>
      <c r="K716" s="64"/>
    </row>
    <row r="717" spans="1:11">
      <c r="B717" s="60"/>
      <c r="C717" s="65"/>
      <c r="D717" s="65"/>
      <c r="E717" s="65"/>
      <c r="F717" s="65"/>
      <c r="G717" s="65"/>
      <c r="H717" s="65"/>
      <c r="I717" s="65"/>
      <c r="J717" s="65"/>
      <c r="K717" s="66"/>
    </row>
    <row r="718" spans="1:11">
      <c r="B718" s="60"/>
      <c r="C718" s="65"/>
      <c r="D718" s="65"/>
      <c r="E718" s="65"/>
      <c r="F718" s="65"/>
      <c r="G718" s="65"/>
      <c r="H718" s="65"/>
      <c r="I718" s="65"/>
      <c r="J718" s="65"/>
      <c r="K718" s="66"/>
    </row>
  </sheetData>
  <mergeCells count="47">
    <mergeCell ref="A7:K7"/>
    <mergeCell ref="B280:K280"/>
    <mergeCell ref="B301:K301"/>
    <mergeCell ref="B98:K98"/>
    <mergeCell ref="B101:K101"/>
    <mergeCell ref="B122:K122"/>
    <mergeCell ref="B161:K161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37:K137"/>
    <mergeCell ref="B143:K143"/>
    <mergeCell ref="B332:K332"/>
    <mergeCell ref="B462:K462"/>
    <mergeCell ref="B306:K306"/>
    <mergeCell ref="B166:K166"/>
    <mergeCell ref="B224:K224"/>
    <mergeCell ref="B239:K239"/>
    <mergeCell ref="B447:K447"/>
    <mergeCell ref="B274:K274"/>
    <mergeCell ref="B229:K229"/>
    <mergeCell ref="B416:K416"/>
    <mergeCell ref="B355:K355"/>
    <mergeCell ref="B336:K336"/>
    <mergeCell ref="B365:K365"/>
    <mergeCell ref="B360:K360"/>
    <mergeCell ref="B412:K412"/>
    <mergeCell ref="B690:K690"/>
    <mergeCell ref="B691:K691"/>
    <mergeCell ref="B708:K708"/>
    <mergeCell ref="B709:K709"/>
    <mergeCell ref="B681:K681"/>
    <mergeCell ref="B673:K673"/>
    <mergeCell ref="B669:K669"/>
    <mergeCell ref="B665:K665"/>
    <mergeCell ref="B610:K610"/>
    <mergeCell ref="B420:K420"/>
    <mergeCell ref="B567:K567"/>
    <mergeCell ref="B455:K455"/>
    <mergeCell ref="B456:K456"/>
    <mergeCell ref="B562:K56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58 C378 C383 C389 C454 C392:C393" formulaRange="1"/>
    <ignoredError sqref="G612 E23 F1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2016-02-25T04:09:58Z</cp:lastPrinted>
  <dcterms:created xsi:type="dcterms:W3CDTF">2014-11-11T06:52:36Z</dcterms:created>
  <dcterms:modified xsi:type="dcterms:W3CDTF">2016-05-18T06:47:42Z</dcterms:modified>
</cp:coreProperties>
</file>