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560" windowHeight="12300" activeTab="0"/>
  </bookViews>
  <sheets>
    <sheet name="Приложение" sheetId="1" r:id="rId1"/>
    <sheet name="Лист3" sheetId="3" r:id="rId2"/>
  </sheets>
  <definedNames/>
  <calcPr calcId="124519"/>
</workbook>
</file>

<file path=xl/sharedStrings.xml><?xml version="1.0" encoding="utf-8"?>
<sst xmlns="http://schemas.openxmlformats.org/spreadsheetml/2006/main" count="954" uniqueCount="282">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</sst>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164" fontId="10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10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5"/>
  <sheetViews>
    <sheetView tabSelected="1" workbookViewId="0" topLeftCell="A1">
      <selection activeCell="B581" sqref="B581:K581"/>
    </sheetView>
  </sheetViews>
  <sheetFormatPr defaultColWidth="9.140625" defaultRowHeight="15"/>
  <cols>
    <col min="1" max="1" width="4.7109375" style="0" customWidth="1"/>
    <col min="2" max="2" width="37.421875" style="58" customWidth="1"/>
    <col min="3" max="3" width="13.7109375" style="16" customWidth="1"/>
    <col min="4" max="4" width="12.57421875" style="16" customWidth="1"/>
    <col min="5" max="5" width="13.57421875" style="16" customWidth="1"/>
    <col min="6" max="6" width="14.00390625" style="16" customWidth="1"/>
    <col min="7" max="7" width="13.421875" style="16" customWidth="1"/>
    <col min="8" max="9" width="12.28125" style="16" customWidth="1"/>
    <col min="10" max="10" width="12.421875" style="16" customWidth="1"/>
    <col min="11" max="11" width="15.57421875" style="10" customWidth="1"/>
  </cols>
  <sheetData>
    <row r="1" spans="10:11" ht="15">
      <c r="J1" s="54" t="s">
        <v>263</v>
      </c>
      <c r="K1"/>
    </row>
    <row r="2" spans="10:11" ht="15">
      <c r="J2" s="54"/>
      <c r="K2"/>
    </row>
    <row r="3" spans="10:11" ht="15">
      <c r="J3" s="54"/>
      <c r="K3"/>
    </row>
    <row r="4" spans="10:11" ht="15">
      <c r="J4" s="54"/>
      <c r="K4"/>
    </row>
    <row r="5" spans="10:11" ht="15">
      <c r="J5" s="54"/>
      <c r="K5"/>
    </row>
    <row r="6" spans="10:11" ht="15">
      <c r="J6" s="54"/>
      <c r="K6"/>
    </row>
    <row r="7" spans="1:11" ht="45.75" customHeight="1">
      <c r="A7" s="97" t="s">
        <v>244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76.5" customHeight="1">
      <c r="A8" s="21" t="s">
        <v>92</v>
      </c>
      <c r="B8" s="5" t="s">
        <v>91</v>
      </c>
      <c r="C8" s="102" t="s">
        <v>198</v>
      </c>
      <c r="D8" s="103"/>
      <c r="E8" s="103"/>
      <c r="F8" s="103"/>
      <c r="G8" s="103"/>
      <c r="H8" s="103"/>
      <c r="I8" s="103"/>
      <c r="J8" s="104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2100414850.6999998</v>
      </c>
      <c r="D11" s="25">
        <f aca="true" t="shared" si="0" ref="D11:J11">D12+D13+D14+D15</f>
        <v>389441668.99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9" customHeight="1">
      <c r="A12" s="1">
        <v>2</v>
      </c>
      <c r="B12" s="3" t="s">
        <v>1</v>
      </c>
      <c r="C12" s="25">
        <f>C17+C22</f>
        <v>270024050.35</v>
      </c>
      <c r="D12" s="25">
        <f aca="true" t="shared" si="1" ref="D12:J12">D17+D22</f>
        <v>18592000</v>
      </c>
      <c r="E12" s="25">
        <f t="shared" si="1"/>
        <v>43668727.09</v>
      </c>
      <c r="F12" s="25">
        <f t="shared" si="1"/>
        <v>90069608.25</v>
      </c>
      <c r="G12" s="25">
        <f t="shared" si="1"/>
        <v>60077715.01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ht="15">
      <c r="A13" s="1">
        <v>3</v>
      </c>
      <c r="B13" s="3" t="s">
        <v>2</v>
      </c>
      <c r="C13" s="25">
        <f>C18+C23</f>
        <v>1080702214.56</v>
      </c>
      <c r="D13" s="25">
        <f aca="true" t="shared" si="2" ref="D13:J13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ht="15">
      <c r="A14" s="1">
        <v>4</v>
      </c>
      <c r="B14" s="3" t="s">
        <v>3</v>
      </c>
      <c r="C14" s="25">
        <f>C19+C24</f>
        <v>740938385.79</v>
      </c>
      <c r="D14" s="25">
        <f aca="true" t="shared" si="3" ref="D14:J14">D19+D24</f>
        <v>130147313.91000001</v>
      </c>
      <c r="E14" s="25">
        <f t="shared" si="3"/>
        <v>137337393.07</v>
      </c>
      <c r="F14" s="25">
        <f t="shared" si="3"/>
        <v>155805064.60999998</v>
      </c>
      <c r="G14" s="25">
        <f t="shared" si="3"/>
        <v>146167890.2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ht="15">
      <c r="A15" s="1">
        <v>5</v>
      </c>
      <c r="B15" s="3" t="s">
        <v>4</v>
      </c>
      <c r="C15" s="25">
        <f aca="true" t="shared" si="4" ref="C15:J15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1056701300.77</v>
      </c>
      <c r="D16" s="25">
        <f aca="true" t="shared" si="5" ref="D16:I16">D18+D19+D17</f>
        <v>241816061.16</v>
      </c>
      <c r="E16" s="25">
        <f t="shared" si="5"/>
        <v>220078645.35999998</v>
      </c>
      <c r="F16" s="25">
        <f t="shared" si="5"/>
        <v>307058445.64</v>
      </c>
      <c r="G16" s="25">
        <f t="shared" si="5"/>
        <v>280597148.61</v>
      </c>
      <c r="H16" s="25">
        <f t="shared" si="5"/>
        <v>3575500</v>
      </c>
      <c r="I16" s="25">
        <f t="shared" si="5"/>
        <v>3575500</v>
      </c>
      <c r="J16" s="25">
        <f aca="true" t="shared" si="6" ref="J16">J18+J19+J17</f>
        <v>0</v>
      </c>
      <c r="K16" s="13"/>
    </row>
    <row r="17" spans="1:11" ht="15">
      <c r="A17" s="1">
        <v>7</v>
      </c>
      <c r="B17" s="3" t="s">
        <v>1</v>
      </c>
      <c r="C17" s="25">
        <f aca="true" t="shared" si="7" ref="C17:J17">C378+C718</f>
        <v>129046550.35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42180015.01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ht="15">
      <c r="A18" s="1">
        <v>8</v>
      </c>
      <c r="B18" s="3" t="s">
        <v>2</v>
      </c>
      <c r="C18" s="25">
        <f>C379+C430+C696+C719+C750</f>
        <v>569973982.3</v>
      </c>
      <c r="D18" s="25">
        <f aca="true" t="shared" si="8" ref="D18:J18">D379+D430+D696+D719+D750</f>
        <v>164753557.95</v>
      </c>
      <c r="E18" s="25">
        <f t="shared" si="8"/>
        <v>116093018.33</v>
      </c>
      <c r="F18" s="25">
        <f t="shared" si="8"/>
        <v>136968405.31</v>
      </c>
      <c r="G18" s="25">
        <f t="shared" si="8"/>
        <v>152159000.71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ht="15">
      <c r="A19" s="1">
        <v>9</v>
      </c>
      <c r="B19" s="3" t="s">
        <v>3</v>
      </c>
      <c r="C19" s="25">
        <f>C380+C435+C744+C720+C239+C751</f>
        <v>357680768.12</v>
      </c>
      <c r="D19" s="25">
        <f aca="true" t="shared" si="9" ref="D19:J19">D380+D435+D744+D720+D239+D751</f>
        <v>77062503.21000001</v>
      </c>
      <c r="E19" s="25">
        <f t="shared" si="9"/>
        <v>81365899.94</v>
      </c>
      <c r="F19" s="25">
        <f t="shared" si="9"/>
        <v>105843232.08</v>
      </c>
      <c r="G19" s="25">
        <f t="shared" si="9"/>
        <v>86258132.88999999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ht="1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ht="15">
      <c r="A21" s="1">
        <v>11</v>
      </c>
      <c r="B21" s="2" t="s">
        <v>6</v>
      </c>
      <c r="C21" s="25">
        <f>C22+C23+C24+C25</f>
        <v>1043713549.9300001</v>
      </c>
      <c r="D21" s="25">
        <f aca="true" t="shared" si="10" ref="D21:J21">D22+D23+D24+D25</f>
        <v>147625607.82999998</v>
      </c>
      <c r="E21" s="25">
        <f t="shared" si="10"/>
        <v>149110455.26</v>
      </c>
      <c r="F21" s="25">
        <f t="shared" si="10"/>
        <v>151405584.53</v>
      </c>
      <c r="G21" s="25">
        <f t="shared" si="10"/>
        <v>156178878.31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ht="15">
      <c r="A22" s="1">
        <v>12</v>
      </c>
      <c r="B22" s="3" t="s">
        <v>1</v>
      </c>
      <c r="C22" s="25">
        <f aca="true" t="shared" si="11" ref="C22:J22">C474+C634</f>
        <v>140977500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17897700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ht="15">
      <c r="A23" s="1">
        <v>13</v>
      </c>
      <c r="B23" s="3" t="s">
        <v>2</v>
      </c>
      <c r="C23" s="25">
        <f>D23+E23+F23+G23+H23+I23+J23</f>
        <v>510728232.26</v>
      </c>
      <c r="D23" s="25">
        <f>D32+D53+D325+D354+D481+D588+D635+D216</f>
        <v>67223597.13</v>
      </c>
      <c r="E23" s="25">
        <f>E32+E53+E325+E354+E481+E588+E635+E216+E172</f>
        <v>72064962.13</v>
      </c>
      <c r="F23" s="25">
        <f>F32+F53+F149+F172+F248+F296+F325+F354+F466+F481+F588+F635</f>
        <v>75620952</v>
      </c>
      <c r="G23" s="25">
        <f>G32+G53+G325+G354+G481+G588+G635+G216+G296</f>
        <v>78371421</v>
      </c>
      <c r="H23" s="25">
        <f>H32+H53+H325+H354+H481+H588+H635+H216+H296</f>
        <v>70157500</v>
      </c>
      <c r="I23" s="25">
        <f>I32+I53+I325+I354+I481+I588+I635+I216+I296</f>
        <v>65539500</v>
      </c>
      <c r="J23" s="25">
        <f>J32+J53+J325+J354+J481+J588+J635+J216+J296</f>
        <v>81750300</v>
      </c>
      <c r="K23" s="13"/>
    </row>
    <row r="24" spans="1:11" ht="16.9" customHeight="1">
      <c r="A24" s="1">
        <v>14</v>
      </c>
      <c r="B24" s="3" t="s">
        <v>3</v>
      </c>
      <c r="C24" s="25">
        <f>D24+E24+F24+G24+H24+I24+J24</f>
        <v>383257617.67</v>
      </c>
      <c r="D24" s="25">
        <f aca="true" t="shared" si="12" ref="D24:J24">D33+D54+D76+D94+D103+D127+D150+D173+D249+D297+D326+D355+D467+D482+D589+D636+D708</f>
        <v>53084810.7</v>
      </c>
      <c r="E24" s="25">
        <f t="shared" si="12"/>
        <v>55971493.13</v>
      </c>
      <c r="F24" s="25">
        <f t="shared" si="12"/>
        <v>49961832.529999994</v>
      </c>
      <c r="G24" s="25">
        <f t="shared" si="12"/>
        <v>59909757.309999995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aca="true" t="shared" si="13" ref="C25:J25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82" t="s">
        <v>194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>
      <c r="A27" s="1">
        <v>17</v>
      </c>
      <c r="B27" s="28" t="s">
        <v>117</v>
      </c>
      <c r="C27" s="25">
        <f>C28+C29</f>
        <v>1767658.3</v>
      </c>
      <c r="D27" s="25">
        <f aca="true" t="shared" si="14" ref="D27:J27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ht="15">
      <c r="A28" s="1">
        <v>18</v>
      </c>
      <c r="B28" s="7" t="s">
        <v>8</v>
      </c>
      <c r="C28" s="25">
        <f>C32</f>
        <v>270665</v>
      </c>
      <c r="D28" s="25">
        <f aca="true" t="shared" si="15" ref="D28:J28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ht="15">
      <c r="A29" s="1">
        <v>19</v>
      </c>
      <c r="B29" s="7" t="s">
        <v>3</v>
      </c>
      <c r="C29" s="25">
        <f>C33</f>
        <v>1496993.3</v>
      </c>
      <c r="D29" s="25">
        <f aca="true" t="shared" si="16" ref="D29:J29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101" t="s">
        <v>9</v>
      </c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30.75" customHeight="1">
      <c r="A31" s="1">
        <v>21</v>
      </c>
      <c r="B31" s="7" t="s">
        <v>218</v>
      </c>
      <c r="C31" s="25">
        <f>C32+C33</f>
        <v>1767658.3</v>
      </c>
      <c r="D31" s="25">
        <f aca="true" t="shared" si="17" ref="D31:J31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ht="15">
      <c r="A32" s="1">
        <v>22</v>
      </c>
      <c r="B32" s="7" t="s">
        <v>10</v>
      </c>
      <c r="C32" s="25">
        <f>C36+C40</f>
        <v>270665</v>
      </c>
      <c r="D32" s="25">
        <f aca="true" t="shared" si="18" ref="D32:J32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ht="15">
      <c r="A33" s="1">
        <v>23</v>
      </c>
      <c r="B33" s="7" t="s">
        <v>11</v>
      </c>
      <c r="C33" s="25">
        <f>C37+C41+C44+C47</f>
        <v>1496993.3</v>
      </c>
      <c r="D33" s="25">
        <f aca="true" t="shared" si="19" ref="D33:J33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ht="1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aca="true" t="shared" si="20" ref="D35:J35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ht="1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ht="1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ht="1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aca="true" t="shared" si="21" ref="D39:I39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 ht="1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ht="1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ht="1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aca="true" t="shared" si="22" ref="D43:J43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 ht="1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ht="1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aca="true" t="shared" si="23" ref="D46:J46">D47</f>
        <v>0</v>
      </c>
      <c r="E46" s="25">
        <f t="shared" si="23"/>
        <v>40908.3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 ht="1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ht="15">
      <c r="A48" s="1">
        <v>38</v>
      </c>
      <c r="B48" s="82" t="s">
        <v>195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>
      <c r="A49" s="1">
        <v>39</v>
      </c>
      <c r="B49" s="28" t="s">
        <v>158</v>
      </c>
      <c r="C49" s="25">
        <f>C50+C51</f>
        <v>3444006.7</v>
      </c>
      <c r="D49" s="25">
        <f aca="true" t="shared" si="24" ref="D49:J49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 ht="15">
      <c r="A50" s="1">
        <v>40</v>
      </c>
      <c r="B50" s="7" t="s">
        <v>10</v>
      </c>
      <c r="C50" s="25">
        <f>C53</f>
        <v>1439300</v>
      </c>
      <c r="D50" s="25">
        <f aca="true" t="shared" si="25" ref="D50:J50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 ht="15">
      <c r="A51" s="1">
        <v>41</v>
      </c>
      <c r="B51" s="7" t="s">
        <v>11</v>
      </c>
      <c r="C51" s="25">
        <f>C54</f>
        <v>2004706.7</v>
      </c>
      <c r="D51" s="25">
        <f aca="true" t="shared" si="26" ref="D51:J51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3444006.7</v>
      </c>
      <c r="D52" s="25">
        <f aca="true" t="shared" si="27" ref="D52:J52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aca="true" t="shared" si="28" ref="D53:J53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 ht="15">
      <c r="A54" s="1">
        <v>44</v>
      </c>
      <c r="B54" s="7" t="s">
        <v>11</v>
      </c>
      <c r="C54" s="25">
        <f>C58+C62+C66+C70</f>
        <v>2004706.7</v>
      </c>
      <c r="D54" s="25">
        <f aca="true" t="shared" si="29" ref="D54:J54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 ht="1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6" customHeight="1">
      <c r="A56" s="1">
        <v>46</v>
      </c>
      <c r="B56" s="30" t="s">
        <v>180</v>
      </c>
      <c r="C56" s="25">
        <f>C57+C58</f>
        <v>166000</v>
      </c>
      <c r="D56" s="25">
        <f aca="true" t="shared" si="30" ref="D56:J56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ht="1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ht="1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3061550</v>
      </c>
      <c r="D60" s="25">
        <f aca="true" t="shared" si="31" ref="D60:J60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ht="1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ht="1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aca="true" t="shared" si="32" ref="D64:J64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ht="1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ht="1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aca="true" t="shared" si="33" ref="D68:J68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ht="1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ht="15">
      <c r="A71" s="1">
        <v>61</v>
      </c>
      <c r="B71" s="82" t="s">
        <v>196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>
      <c r="A72" s="1">
        <v>62</v>
      </c>
      <c r="B72" s="28" t="s">
        <v>220</v>
      </c>
      <c r="C72" s="25">
        <f>C75</f>
        <v>7037800</v>
      </c>
      <c r="D72" s="25">
        <f aca="true" t="shared" si="34" ref="D72:J72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792400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 ht="15">
      <c r="A73" s="1">
        <v>63</v>
      </c>
      <c r="B73" s="7" t="s">
        <v>11</v>
      </c>
      <c r="C73" s="25">
        <f>C76</f>
        <v>7037800</v>
      </c>
      <c r="D73" s="25">
        <f aca="true" t="shared" si="35" ref="D73:J73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792400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 ht="15">
      <c r="A74" s="1">
        <v>64</v>
      </c>
      <c r="B74" s="82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>
      <c r="A75" s="1">
        <v>65</v>
      </c>
      <c r="B75" s="7" t="s">
        <v>183</v>
      </c>
      <c r="C75" s="25">
        <f>C78+C81+C84+C87</f>
        <v>7037800</v>
      </c>
      <c r="D75" s="25">
        <f aca="true" t="shared" si="36" ref="D75:J75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792400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 ht="15">
      <c r="A76" s="1">
        <v>66</v>
      </c>
      <c r="B76" s="7" t="s">
        <v>11</v>
      </c>
      <c r="C76" s="25">
        <f>C79+C82+C85+C88</f>
        <v>7037800</v>
      </c>
      <c r="D76" s="25">
        <f aca="true" t="shared" si="37" ref="D76:J76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792400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 ht="1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aca="true" t="shared" si="38" ref="D78:J7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 ht="1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ht="1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1" ht="29.25" customHeight="1">
      <c r="A81" s="1">
        <v>71</v>
      </c>
      <c r="B81" s="7" t="s">
        <v>103</v>
      </c>
      <c r="C81" s="25">
        <f>C82</f>
        <v>742300</v>
      </c>
      <c r="D81" s="25">
        <f aca="true" t="shared" si="39" ref="D81:J81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1" ht="1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1" ht="1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1" ht="48.75" customHeight="1">
      <c r="A84" s="1">
        <v>74</v>
      </c>
      <c r="B84" s="7" t="s">
        <v>104</v>
      </c>
      <c r="C84" s="25">
        <f>C85</f>
        <v>1325190</v>
      </c>
      <c r="D84" s="25">
        <f aca="true" t="shared" si="40" ref="D84:J84">D85</f>
        <v>160000</v>
      </c>
      <c r="E84" s="25">
        <v>220000</v>
      </c>
      <c r="F84" s="25">
        <f t="shared" si="40"/>
        <v>119990</v>
      </c>
      <c r="G84" s="25">
        <f t="shared" si="40"/>
        <v>95200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1" ht="15">
      <c r="A85" s="1">
        <v>75</v>
      </c>
      <c r="B85" s="7" t="s">
        <v>3</v>
      </c>
      <c r="C85" s="25">
        <f>SUM(D85:J85)</f>
        <v>1325190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240000</v>
      </c>
      <c r="I85" s="25">
        <v>240000</v>
      </c>
      <c r="J85" s="25">
        <v>250000</v>
      </c>
      <c r="K85" s="29"/>
    </row>
    <row r="86" spans="1:11" ht="1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1" ht="46.5" customHeight="1">
      <c r="A87" s="1">
        <v>77</v>
      </c>
      <c r="B87" s="7" t="s">
        <v>105</v>
      </c>
      <c r="C87" s="25">
        <f>C88</f>
        <v>100000</v>
      </c>
      <c r="D87" s="25">
        <f aca="true" t="shared" si="41" ref="D87:J87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1" ht="1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82" t="s">
        <v>197</v>
      </c>
      <c r="C89" s="79"/>
      <c r="D89" s="79"/>
      <c r="E89" s="79"/>
      <c r="F89" s="79"/>
      <c r="G89" s="79"/>
      <c r="H89" s="79"/>
      <c r="I89" s="79"/>
      <c r="J89" s="79"/>
      <c r="K89" s="79"/>
      <c r="L89" s="9"/>
    </row>
    <row r="90" spans="1:11" ht="32.25" customHeight="1">
      <c r="A90" s="1">
        <v>80</v>
      </c>
      <c r="B90" s="34" t="s">
        <v>160</v>
      </c>
      <c r="C90" s="25">
        <f>C93</f>
        <v>1959900</v>
      </c>
      <c r="D90" s="25">
        <f aca="true" t="shared" si="42" ref="D90:J90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1" ht="15">
      <c r="A91" s="1">
        <v>81</v>
      </c>
      <c r="B91" s="36" t="s">
        <v>11</v>
      </c>
      <c r="C91" s="25">
        <f>C94</f>
        <v>1959900</v>
      </c>
      <c r="D91" s="25">
        <f aca="true" t="shared" si="43" ref="D91:J91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1" ht="15">
      <c r="A92" s="1">
        <v>82</v>
      </c>
      <c r="B92" s="99" t="s">
        <v>12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1:11" ht="30" customHeight="1">
      <c r="A93" s="1">
        <v>83</v>
      </c>
      <c r="B93" s="36" t="s">
        <v>106</v>
      </c>
      <c r="C93" s="25">
        <f>C94</f>
        <v>1959900</v>
      </c>
      <c r="D93" s="25">
        <f aca="true" t="shared" si="44" ref="D93:J93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1" ht="15">
      <c r="A94" s="1">
        <v>84</v>
      </c>
      <c r="B94" s="36" t="s">
        <v>11</v>
      </c>
      <c r="C94" s="25">
        <f>C97</f>
        <v>1959900</v>
      </c>
      <c r="D94" s="25">
        <f aca="true" t="shared" si="45" ref="D94:J94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1" ht="1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1" ht="81.6" customHeight="1">
      <c r="A96" s="1">
        <v>86</v>
      </c>
      <c r="B96" s="37" t="s">
        <v>15</v>
      </c>
      <c r="C96" s="25">
        <f>C97</f>
        <v>1959900</v>
      </c>
      <c r="D96" s="25">
        <f aca="true" t="shared" si="46" ref="D96:J9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 ht="1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9" t="s">
        <v>16</v>
      </c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aca="true" t="shared" si="47" ref="D99:J99">D102</f>
        <v>681900</v>
      </c>
      <c r="E99" s="25">
        <f t="shared" si="47"/>
        <v>513100</v>
      </c>
      <c r="F99" s="25">
        <f t="shared" si="47"/>
        <v>318142.72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 ht="15">
      <c r="A100" s="1">
        <v>90</v>
      </c>
      <c r="B100" s="36" t="s">
        <v>11</v>
      </c>
      <c r="C100" s="25">
        <f>C103</f>
        <v>3608942.7199999997</v>
      </c>
      <c r="D100" s="25">
        <f aca="true" t="shared" si="48" ref="D100:J100">D103</f>
        <v>681900</v>
      </c>
      <c r="E100" s="25">
        <f t="shared" si="48"/>
        <v>513100</v>
      </c>
      <c r="F100" s="25">
        <f t="shared" si="48"/>
        <v>318142.72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 ht="15">
      <c r="A101" s="1">
        <v>91</v>
      </c>
      <c r="B101" s="99" t="s">
        <v>12</v>
      </c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aca="true" t="shared" si="49" ref="D102:J102">D103</f>
        <v>681900</v>
      </c>
      <c r="E102" s="25">
        <f t="shared" si="49"/>
        <v>513100</v>
      </c>
      <c r="F102" s="25">
        <f t="shared" si="49"/>
        <v>318142.72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 ht="15">
      <c r="A103" s="1">
        <v>93</v>
      </c>
      <c r="B103" s="36" t="s">
        <v>11</v>
      </c>
      <c r="C103" s="25">
        <f>C106+C109+C112+C115+C118+C121</f>
        <v>3608942.7199999997</v>
      </c>
      <c r="D103" s="25">
        <f aca="true" t="shared" si="50" ref="D103:J103">D106+D109+D112+D115+D118+D121</f>
        <v>681900</v>
      </c>
      <c r="E103" s="25">
        <f t="shared" si="50"/>
        <v>513100</v>
      </c>
      <c r="F103" s="25">
        <f t="shared" si="50"/>
        <v>318142.72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 ht="1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aca="true" t="shared" si="51" ref="D105:J105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 ht="1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ht="1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aca="true" t="shared" si="52" ref="E108:J108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 ht="1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ht="1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aca="true" t="shared" si="53" ref="D111:J111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 ht="1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ht="1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aca="true" t="shared" si="54" ref="E114:J11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 ht="1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ht="1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aca="true" t="shared" si="55" ref="E117:J117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 ht="1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ht="1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aca="true" t="shared" si="56" ref="E120:J120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 ht="1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ht="15">
      <c r="A122" s="1">
        <v>112</v>
      </c>
      <c r="B122" s="99" t="s">
        <v>209</v>
      </c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aca="true" t="shared" si="57" ref="D123:J123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aca="true" t="shared" si="58" ref="D124:J124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 ht="15">
      <c r="A125" s="1">
        <v>115</v>
      </c>
      <c r="B125" s="99" t="s">
        <v>12</v>
      </c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aca="true" t="shared" si="59" ref="D126:J126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 ht="15">
      <c r="A127" s="1">
        <v>117</v>
      </c>
      <c r="B127" s="36" t="s">
        <v>11</v>
      </c>
      <c r="C127" s="25">
        <f>C130+C133+C136+C139</f>
        <v>4399200</v>
      </c>
      <c r="D127" s="25">
        <f aca="true" t="shared" si="60" ref="D127:J127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 ht="1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aca="true" t="shared" si="61" ref="D129:J129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 ht="1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ht="1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aca="true" t="shared" si="62" ref="D132:J13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 ht="1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ht="1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aca="true" t="shared" si="63" ref="D135:J135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 ht="1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ht="1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aca="true" t="shared" si="64" ref="D138:J138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 ht="1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ht="15">
      <c r="A140" s="1">
        <v>130</v>
      </c>
      <c r="B140" s="88" t="s">
        <v>208</v>
      </c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aca="true" t="shared" si="65" ref="D141:F141">D145</f>
        <v>1873300</v>
      </c>
      <c r="E141" s="18">
        <f t="shared" si="65"/>
        <v>0</v>
      </c>
      <c r="F141" s="18">
        <f t="shared" si="65"/>
        <v>0</v>
      </c>
      <c r="G141" s="18">
        <f aca="true" t="shared" si="66" ref="G141:J141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 ht="1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ht="1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ht="1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ht="15">
      <c r="A145" s="1">
        <v>135</v>
      </c>
      <c r="B145" s="8" t="s">
        <v>23</v>
      </c>
      <c r="C145" s="18">
        <f>C157+C163</f>
        <v>1873300</v>
      </c>
      <c r="D145" s="18">
        <f aca="true" t="shared" si="67" ref="D145:F145">D157+D163</f>
        <v>1873300</v>
      </c>
      <c r="E145" s="18">
        <f t="shared" si="67"/>
        <v>0</v>
      </c>
      <c r="F145" s="18">
        <f t="shared" si="67"/>
        <v>0</v>
      </c>
      <c r="G145" s="18">
        <f aca="true" t="shared" si="68" ref="G145:J145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 ht="15">
      <c r="A146" s="1">
        <v>136</v>
      </c>
      <c r="B146" s="78" t="s">
        <v>24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aca="true" t="shared" si="69" ref="D147:J147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ht="1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ht="1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aca="true" t="shared" si="70" ref="D151:J151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aca="true" t="shared" si="71" ref="D153:J153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1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ht="1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aca="true" t="shared" si="72" ref="D159:J159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1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ht="1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8" t="s">
        <v>261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30">
      <c r="A165" s="1">
        <v>155</v>
      </c>
      <c r="B165" s="8" t="s">
        <v>28</v>
      </c>
      <c r="C165" s="18">
        <f>C168+C167</f>
        <v>134630033.41</v>
      </c>
      <c r="D165" s="18">
        <f aca="true" t="shared" si="73" ref="D165:J165">D168+D167</f>
        <v>23775921.9</v>
      </c>
      <c r="E165" s="18">
        <f t="shared" si="73"/>
        <v>21311436.7</v>
      </c>
      <c r="F165" s="18">
        <f t="shared" si="73"/>
        <v>25296891.029999997</v>
      </c>
      <c r="G165" s="18">
        <f t="shared" si="73"/>
        <v>19585883.78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 ht="1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ht="15">
      <c r="A167" s="1">
        <v>157</v>
      </c>
      <c r="B167" s="8" t="s">
        <v>10</v>
      </c>
      <c r="C167" s="18">
        <f>C172</f>
        <v>12426346.26</v>
      </c>
      <c r="D167" s="18">
        <f aca="true" t="shared" si="74" ref="D167:J167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 ht="15">
      <c r="A168" s="1">
        <v>158</v>
      </c>
      <c r="B168" s="8" t="s">
        <v>11</v>
      </c>
      <c r="C168" s="18">
        <f>C173</f>
        <v>122203687.15</v>
      </c>
      <c r="D168" s="18">
        <f aca="true" t="shared" si="75" ref="D168:J168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19585883.78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 ht="15">
      <c r="A169" s="1">
        <v>159</v>
      </c>
      <c r="B169" s="78" t="s">
        <v>12</v>
      </c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30" customHeight="1">
      <c r="A170" s="1">
        <v>160</v>
      </c>
      <c r="B170" s="8" t="s">
        <v>25</v>
      </c>
      <c r="C170" s="18">
        <f>C172+C173</f>
        <v>134630033.41</v>
      </c>
      <c r="D170" s="18">
        <f aca="true" t="shared" si="76" ref="D170:J170">D172+D173</f>
        <v>23775921.9</v>
      </c>
      <c r="E170" s="18">
        <f t="shared" si="76"/>
        <v>21311436.7</v>
      </c>
      <c r="F170" s="18">
        <f t="shared" si="76"/>
        <v>25296891.029999997</v>
      </c>
      <c r="G170" s="18">
        <f t="shared" si="76"/>
        <v>19585883.78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ht="1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aca="true" t="shared" si="77" ref="D172:J172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 ht="15">
      <c r="A173" s="1">
        <v>163</v>
      </c>
      <c r="B173" s="8" t="s">
        <v>11</v>
      </c>
      <c r="C173" s="18">
        <f>C179+C184+C189+C194+C199+C204+C207+C210+C213+C219+C226+C229</f>
        <v>122203687.15</v>
      </c>
      <c r="D173" s="18">
        <f aca="true" t="shared" si="78" ref="D173:J173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19585883.78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 ht="1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103122989.09</v>
      </c>
      <c r="D175" s="18">
        <f aca="true" t="shared" si="79" ref="D175:J175">D179</f>
        <v>13063904</v>
      </c>
      <c r="E175" s="18">
        <f t="shared" si="79"/>
        <v>15609328</v>
      </c>
      <c r="F175" s="18">
        <f t="shared" si="79"/>
        <v>19254087.47</v>
      </c>
      <c r="G175" s="18">
        <f t="shared" si="79"/>
        <v>15185769.62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 ht="1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ht="1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ht="15">
      <c r="A179" s="1">
        <v>169</v>
      </c>
      <c r="B179" s="8" t="s">
        <v>11</v>
      </c>
      <c r="C179" s="18">
        <f>SUM(D179:J179)</f>
        <v>103122989.09</v>
      </c>
      <c r="D179" s="18">
        <v>13063904</v>
      </c>
      <c r="E179" s="18">
        <v>15609328</v>
      </c>
      <c r="F179" s="18">
        <v>19254087.47</v>
      </c>
      <c r="G179" s="18">
        <v>15185769.62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ht="1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8151173.65</v>
      </c>
      <c r="D181" s="18">
        <f aca="true" t="shared" si="80" ref="D181:J181">D184</f>
        <v>622010</v>
      </c>
      <c r="E181" s="18">
        <v>812000</v>
      </c>
      <c r="F181" s="18">
        <f t="shared" si="80"/>
        <v>750000</v>
      </c>
      <c r="G181" s="18">
        <f t="shared" si="80"/>
        <v>1317163.65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ht="1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ht="15">
      <c r="A184" s="1">
        <v>174</v>
      </c>
      <c r="B184" s="8" t="s">
        <v>11</v>
      </c>
      <c r="C184" s="18">
        <f>SUM(D184:J184)</f>
        <v>8151173.65</v>
      </c>
      <c r="D184" s="18">
        <v>622010</v>
      </c>
      <c r="E184" s="18">
        <v>812000</v>
      </c>
      <c r="F184" s="18">
        <v>750000</v>
      </c>
      <c r="G184" s="18">
        <v>1317163.65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ht="1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aca="true" t="shared" si="81" ref="D186:J186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2407784.09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ht="1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ht="1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ht="1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aca="true" t="shared" si="82" ref="D191:J191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ht="1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ht="1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ht="1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ht="1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ht="1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aca="true" t="shared" si="83" ref="D201:J201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ht="1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ht="1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ht="1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aca="true" t="shared" si="84" ref="D206:J206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 ht="1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ht="1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aca="true" t="shared" si="85" ref="D209:J209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 ht="1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ht="1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aca="true" t="shared" si="86" ref="D212:J212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 ht="1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ht="1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aca="true" t="shared" si="87" ref="D215:J215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 ht="1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ht="1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aca="true" t="shared" si="88" ref="D218:J21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 ht="1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ht="1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aca="true" t="shared" si="89" ref="D221:J221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 ht="1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ht="1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5292803.56</v>
      </c>
      <c r="D224" s="18">
        <f aca="true" t="shared" si="90" ref="D224:J224">D225+D226</f>
        <v>0</v>
      </c>
      <c r="E224" s="18">
        <f t="shared" si="90"/>
        <v>0</v>
      </c>
      <c r="F224" s="18">
        <f t="shared" si="90"/>
        <v>5292803.56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 ht="1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ht="1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aca="true" t="shared" si="91" ref="D228:J228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 ht="1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0" t="s">
        <v>185</v>
      </c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1:11" ht="31.5" customHeight="1">
      <c r="A231" s="1">
        <v>221</v>
      </c>
      <c r="B231" s="24" t="s">
        <v>178</v>
      </c>
      <c r="C231" s="18">
        <f>C234</f>
        <v>68347938.94</v>
      </c>
      <c r="D231" s="18">
        <f aca="true" t="shared" si="92" ref="D231:J231">D234</f>
        <v>10584300</v>
      </c>
      <c r="E231" s="18">
        <f t="shared" si="92"/>
        <v>10232045.71</v>
      </c>
      <c r="F231" s="18">
        <f t="shared" si="92"/>
        <v>8215947.32</v>
      </c>
      <c r="G231" s="18">
        <f t="shared" si="92"/>
        <v>12800645.91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 ht="1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ht="1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ht="15">
      <c r="A234" s="1">
        <v>224</v>
      </c>
      <c r="B234" s="8" t="s">
        <v>11</v>
      </c>
      <c r="C234" s="18">
        <f aca="true" t="shared" si="93" ref="C234:J234">C249+C239</f>
        <v>68347938.94</v>
      </c>
      <c r="D234" s="18">
        <f t="shared" si="93"/>
        <v>10584300</v>
      </c>
      <c r="E234" s="18">
        <f t="shared" si="93"/>
        <v>10232045.71</v>
      </c>
      <c r="F234" s="18">
        <f t="shared" si="93"/>
        <v>8215947.32</v>
      </c>
      <c r="G234" s="18">
        <f t="shared" si="93"/>
        <v>12800645.91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 ht="15">
      <c r="A235" s="1">
        <v>225</v>
      </c>
      <c r="B235" s="92" t="s">
        <v>257</v>
      </c>
      <c r="C235" s="95"/>
      <c r="D235" s="95"/>
      <c r="E235" s="95"/>
      <c r="F235" s="95"/>
      <c r="G235" s="95"/>
      <c r="H235" s="95"/>
      <c r="I235" s="95"/>
      <c r="J235" s="95"/>
      <c r="K235" s="96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aca="true" t="shared" si="94" ref="D236:J236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 ht="1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ht="1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ht="15">
      <c r="A239" s="1">
        <v>229</v>
      </c>
      <c r="B239" s="8" t="s">
        <v>11</v>
      </c>
      <c r="C239" s="67">
        <f>C244</f>
        <v>0</v>
      </c>
      <c r="D239" s="67">
        <f aca="true" t="shared" si="95" ref="D239:J239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 ht="1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aca="true" t="shared" si="96" ref="D241:J241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 ht="1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ht="1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ht="1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ht="15">
      <c r="A245" s="1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>
      <c r="A246" s="1">
        <v>236</v>
      </c>
      <c r="B246" s="8" t="s">
        <v>25</v>
      </c>
      <c r="C246" s="18">
        <f>C249</f>
        <v>68347938.94</v>
      </c>
      <c r="D246" s="18">
        <f aca="true" t="shared" si="97" ref="D246:J246">D249</f>
        <v>10584300</v>
      </c>
      <c r="E246" s="18">
        <f t="shared" si="97"/>
        <v>10232045.71</v>
      </c>
      <c r="F246" s="18">
        <f t="shared" si="97"/>
        <v>8215947.32</v>
      </c>
      <c r="G246" s="18">
        <f t="shared" si="97"/>
        <v>12800645.91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 ht="1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ht="1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ht="15">
      <c r="A249" s="1">
        <v>239</v>
      </c>
      <c r="B249" s="8" t="s">
        <v>11</v>
      </c>
      <c r="C249" s="18">
        <f>C254+C259+C264+C269+C274+C279+C282+C285</f>
        <v>68347938.94</v>
      </c>
      <c r="D249" s="18">
        <f aca="true" t="shared" si="98" ref="D249:J249">D254+D259+D264+D269+D274+D279+D282+D285</f>
        <v>10584300</v>
      </c>
      <c r="E249" s="18">
        <f t="shared" si="98"/>
        <v>10232045.71</v>
      </c>
      <c r="F249" s="18">
        <f t="shared" si="98"/>
        <v>8215947.32</v>
      </c>
      <c r="G249" s="18">
        <f t="shared" si="98"/>
        <v>12800645.91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 ht="1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46629022.76</v>
      </c>
      <c r="D251" s="18">
        <f aca="true" t="shared" si="99" ref="D251:J251">D254</f>
        <v>5600000</v>
      </c>
      <c r="E251" s="18">
        <f t="shared" si="99"/>
        <v>5903324</v>
      </c>
      <c r="F251" s="18">
        <f t="shared" si="99"/>
        <v>7325694.76</v>
      </c>
      <c r="G251" s="18">
        <f t="shared" si="99"/>
        <v>7400004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 ht="1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ht="1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ht="15">
      <c r="A254" s="1">
        <v>244</v>
      </c>
      <c r="B254" s="8" t="s">
        <v>11</v>
      </c>
      <c r="C254" s="18">
        <f>SUM(D254:J254)</f>
        <v>46629022.76</v>
      </c>
      <c r="D254" s="18">
        <v>5600000</v>
      </c>
      <c r="E254" s="18">
        <v>5903324</v>
      </c>
      <c r="F254" s="18">
        <v>7325694.76</v>
      </c>
      <c r="G254" s="18">
        <v>7400004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ht="1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2640717</v>
      </c>
      <c r="D256" s="18">
        <f aca="true" t="shared" si="100" ref="D256:J256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500000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 ht="1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ht="1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ht="15">
      <c r="A259" s="1">
        <v>249</v>
      </c>
      <c r="B259" s="8" t="s">
        <v>11</v>
      </c>
      <c r="C259" s="18">
        <f>SUM(D259:J259)</f>
        <v>2640717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ht="1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aca="true" t="shared" si="101" ref="D261:J26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 ht="1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ht="1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ht="1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ht="1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aca="true" t="shared" si="102" ref="D266:I266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 ht="1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ht="1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ht="1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ht="1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aca="true" t="shared" si="103" ref="D271:J271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 ht="1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ht="1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ht="1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ht="1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aca="true" t="shared" si="104" ref="C276:J276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 ht="1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ht="1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ht="1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ht="1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5659503.48</v>
      </c>
      <c r="D281" s="18">
        <f aca="true" t="shared" si="105" ref="D281:J281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2974300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 ht="15">
      <c r="A282" s="1">
        <v>272</v>
      </c>
      <c r="B282" s="8" t="s">
        <v>3</v>
      </c>
      <c r="C282" s="18">
        <f>D282+E282+F282+G282+H282+I282+J282</f>
        <v>5659503.48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 ht="1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4371390.99</v>
      </c>
      <c r="D284" s="18">
        <f aca="true" t="shared" si="106" ref="D284:J284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1926341.91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 ht="15">
      <c r="A285" s="1">
        <v>275</v>
      </c>
      <c r="B285" s="8" t="s">
        <v>3</v>
      </c>
      <c r="C285" s="18">
        <f>D285+E285+F285+G285+H285+I285+J285</f>
        <v>4371390.99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1200000</v>
      </c>
      <c r="I285" s="18">
        <v>1200000</v>
      </c>
      <c r="J285" s="18">
        <v>0</v>
      </c>
      <c r="K285" s="14"/>
    </row>
    <row r="286" spans="1:11" ht="1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2" t="s">
        <v>249</v>
      </c>
      <c r="C287" s="95"/>
      <c r="D287" s="95"/>
      <c r="E287" s="95"/>
      <c r="F287" s="95"/>
      <c r="G287" s="95"/>
      <c r="H287" s="95"/>
      <c r="I287" s="95"/>
      <c r="J287" s="95"/>
      <c r="K287" s="96"/>
    </row>
    <row r="288" spans="1:11" ht="28.5" customHeight="1">
      <c r="A288" s="1">
        <v>278</v>
      </c>
      <c r="B288" s="24" t="s">
        <v>164</v>
      </c>
      <c r="C288" s="18">
        <f>C294</f>
        <v>11961459.39</v>
      </c>
      <c r="D288" s="18">
        <f aca="true" t="shared" si="107" ref="D288:J288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 ht="1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ht="15">
      <c r="A290" s="1">
        <v>280</v>
      </c>
      <c r="B290" s="8" t="s">
        <v>10</v>
      </c>
      <c r="C290" s="18">
        <f>C296</f>
        <v>2464400</v>
      </c>
      <c r="D290" s="18">
        <f aca="true" t="shared" si="108" ref="D290:J290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 ht="15">
      <c r="A291" s="1">
        <v>281</v>
      </c>
      <c r="B291" s="8" t="s">
        <v>11</v>
      </c>
      <c r="C291" s="18">
        <f>C297</f>
        <v>9497059.39</v>
      </c>
      <c r="D291" s="18">
        <f aca="true" t="shared" si="109" ref="D291:J291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 ht="1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ht="15">
      <c r="A293" s="1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>
      <c r="A294" s="1">
        <v>284</v>
      </c>
      <c r="B294" s="8" t="s">
        <v>25</v>
      </c>
      <c r="C294" s="18">
        <f>C297+C295+C296+C298</f>
        <v>11961459.39</v>
      </c>
      <c r="D294" s="18">
        <f aca="true" t="shared" si="110" ref="D294:J294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 ht="1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ht="15">
      <c r="A296" s="1">
        <v>286</v>
      </c>
      <c r="B296" s="8" t="s">
        <v>10</v>
      </c>
      <c r="C296" s="18">
        <f>C313</f>
        <v>2464400</v>
      </c>
      <c r="D296" s="18">
        <f aca="true" t="shared" si="111" ref="D296:J296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 ht="15">
      <c r="A297" s="1">
        <v>287</v>
      </c>
      <c r="B297" s="8" t="s">
        <v>11</v>
      </c>
      <c r="C297" s="18">
        <f>C303+C309+C316</f>
        <v>9497059.39</v>
      </c>
      <c r="D297" s="18">
        <f aca="true" t="shared" si="112" ref="D297:J297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 ht="1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ht="1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</v>
      </c>
      <c r="D300" s="18">
        <f aca="true" t="shared" si="113" ref="D300:J300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 ht="1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ht="1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ht="15">
      <c r="A303" s="1">
        <v>293</v>
      </c>
      <c r="B303" s="8" t="s">
        <v>11</v>
      </c>
      <c r="C303" s="18">
        <f>SUM(D303:J303)</f>
        <v>9117859.39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ht="1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ht="1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aca="true" t="shared" si="114" ref="D306:J306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 ht="1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ht="1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ht="1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ht="1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ht="1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aca="true" t="shared" si="115" ref="D312:J312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 ht="1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ht="1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aca="true" t="shared" si="116" ref="D315:J315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 ht="1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ht="15">
      <c r="A317" s="1">
        <v>307</v>
      </c>
      <c r="B317" s="78" t="s">
        <v>113</v>
      </c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34.5" customHeight="1">
      <c r="A318" s="1">
        <v>308</v>
      </c>
      <c r="B318" s="39" t="s">
        <v>31</v>
      </c>
      <c r="C318" s="18">
        <f>C323</f>
        <v>6470217.84</v>
      </c>
      <c r="D318" s="18">
        <f aca="true" t="shared" si="117" ref="D318:J318">D323</f>
        <v>81287.84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 ht="1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ht="15">
      <c r="A320" s="1">
        <v>310</v>
      </c>
      <c r="B320" s="40" t="s">
        <v>10</v>
      </c>
      <c r="C320" s="18">
        <f>C325</f>
        <v>0</v>
      </c>
      <c r="D320" s="18">
        <f aca="true" t="shared" si="118" ref="D320:J320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 ht="15">
      <c r="A321" s="1">
        <v>311</v>
      </c>
      <c r="B321" s="40" t="s">
        <v>11</v>
      </c>
      <c r="C321" s="18">
        <f>C326</f>
        <v>6470217.84</v>
      </c>
      <c r="D321" s="18">
        <f aca="true" t="shared" si="119" ref="D321:J321">D326</f>
        <v>81287.84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 ht="15">
      <c r="A322" s="1">
        <v>312</v>
      </c>
      <c r="B322" s="78" t="s">
        <v>50</v>
      </c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30" customHeight="1">
      <c r="A323" s="1">
        <v>313</v>
      </c>
      <c r="B323" s="40" t="s">
        <v>43</v>
      </c>
      <c r="C323" s="18">
        <f>C325+C326</f>
        <v>6470217.84</v>
      </c>
      <c r="D323" s="18">
        <f aca="true" t="shared" si="120" ref="D323:I323">D325+D326</f>
        <v>81287.84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 ht="1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ht="15">
      <c r="A325" s="1">
        <v>315</v>
      </c>
      <c r="B325" s="40" t="s">
        <v>10</v>
      </c>
      <c r="C325" s="18">
        <f>C330+C335+C340</f>
        <v>0</v>
      </c>
      <c r="D325" s="18">
        <f aca="true" t="shared" si="121" ref="D325:J325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 ht="15">
      <c r="A326" s="1">
        <v>316</v>
      </c>
      <c r="B326" s="40" t="s">
        <v>11</v>
      </c>
      <c r="C326" s="18">
        <f>C331+C336+C341+C344+C347</f>
        <v>6470217.84</v>
      </c>
      <c r="D326" s="18">
        <f aca="true" t="shared" si="122" ref="D326:J326">D331+D336+D341+D344+D347</f>
        <v>81287.84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 ht="1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aca="true" t="shared" si="123" ref="D328:J328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 ht="1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ht="1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ht="1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ht="1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6388930</v>
      </c>
      <c r="D333" s="18">
        <f aca="true" t="shared" si="124" ref="D333:J333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 ht="1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ht="1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ht="15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 ht="1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aca="true" t="shared" si="125" ref="D338:J338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 ht="1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ht="1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ht="1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ht="1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81287.84</v>
      </c>
      <c r="D343" s="18">
        <f aca="true" t="shared" si="126" ref="D343:J343">D344</f>
        <v>81287.84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 ht="15">
      <c r="A344" s="1">
        <v>334</v>
      </c>
      <c r="B344" s="8" t="s">
        <v>3</v>
      </c>
      <c r="C344" s="18">
        <f>D344</f>
        <v>81287.84</v>
      </c>
      <c r="D344" s="18">
        <v>81287.84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ht="1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aca="true" t="shared" si="127" ref="D346:J346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 ht="1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ht="15">
      <c r="A348" s="1">
        <v>338</v>
      </c>
      <c r="B348" s="78" t="s">
        <v>210</v>
      </c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30" customHeight="1">
      <c r="A349" s="1">
        <v>339</v>
      </c>
      <c r="B349" s="28" t="s">
        <v>33</v>
      </c>
      <c r="C349" s="25">
        <f>C353</f>
        <v>35177082.42</v>
      </c>
      <c r="D349" s="25">
        <f aca="true" t="shared" si="128" ref="D349:J349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3788800.08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 ht="15">
      <c r="A350" s="1">
        <v>340</v>
      </c>
      <c r="B350" s="7" t="s">
        <v>10</v>
      </c>
      <c r="C350" s="25">
        <f>C354</f>
        <v>1900700</v>
      </c>
      <c r="D350" s="25">
        <f aca="true" t="shared" si="129" ref="D350:J350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 ht="15">
      <c r="A351" s="1">
        <v>341</v>
      </c>
      <c r="B351" s="7" t="s">
        <v>11</v>
      </c>
      <c r="C351" s="25">
        <f>C355</f>
        <v>33276382.42</v>
      </c>
      <c r="D351" s="25">
        <f aca="true" t="shared" si="130" ref="D351:J351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3788800.08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>
      <c r="A352" s="1">
        <v>342</v>
      </c>
      <c r="B352" s="85" t="s">
        <v>12</v>
      </c>
      <c r="C352" s="86"/>
      <c r="D352" s="86"/>
      <c r="E352" s="86"/>
      <c r="F352" s="86"/>
      <c r="G352" s="86"/>
      <c r="H352" s="86"/>
      <c r="I352" s="86"/>
      <c r="J352" s="86"/>
      <c r="K352" s="87"/>
    </row>
    <row r="353" spans="1:11" ht="30.75" customHeight="1">
      <c r="A353" s="1">
        <v>343</v>
      </c>
      <c r="B353" s="7" t="s">
        <v>165</v>
      </c>
      <c r="C353" s="25">
        <f>C354+C355</f>
        <v>35177082.42</v>
      </c>
      <c r="D353" s="25">
        <f aca="true" t="shared" si="131" ref="D353:J353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3788800.08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 ht="15">
      <c r="A354" s="1">
        <v>344</v>
      </c>
      <c r="B354" s="7" t="s">
        <v>10</v>
      </c>
      <c r="C354" s="25">
        <f>C362</f>
        <v>1900700</v>
      </c>
      <c r="D354" s="25">
        <f aca="true" t="shared" si="132" ref="D354:J354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 ht="15">
      <c r="A355" s="1">
        <v>345</v>
      </c>
      <c r="B355" s="7" t="s">
        <v>11</v>
      </c>
      <c r="C355" s="25">
        <f>C359+C363+C366+C370</f>
        <v>33276382.42</v>
      </c>
      <c r="D355" s="25">
        <f aca="true" t="shared" si="133" ref="D355:J355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3788800.08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 ht="1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4349855</v>
      </c>
      <c r="D357" s="25">
        <f aca="true" t="shared" si="134" ref="D357:J357">D359</f>
        <v>1321000</v>
      </c>
      <c r="E357" s="25">
        <v>788574</v>
      </c>
      <c r="F357" s="25">
        <v>760281</v>
      </c>
      <c r="G357" s="25">
        <v>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 ht="1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ht="15">
      <c r="A359" s="1">
        <v>349</v>
      </c>
      <c r="B359" s="7" t="s">
        <v>11</v>
      </c>
      <c r="C359" s="25">
        <f>SUM(D359:J359)</f>
        <v>4349855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ht="1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aca="true" t="shared" si="135" ref="D361:J361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 ht="1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ht="1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ht="1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3693811</v>
      </c>
      <c r="D365" s="25">
        <f aca="true" t="shared" si="136" ref="D365:J365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194320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 ht="15">
      <c r="A366" s="1">
        <v>356</v>
      </c>
      <c r="B366" s="7" t="s">
        <v>11</v>
      </c>
      <c r="C366" s="25">
        <f>SUM(D366:J366)</f>
        <v>3693811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ht="1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25232716.42</v>
      </c>
      <c r="D368" s="25">
        <f aca="true" t="shared" si="137" ref="D368:J368">D370</f>
        <v>1197734.09</v>
      </c>
      <c r="E368" s="25">
        <v>2475561.25</v>
      </c>
      <c r="F368" s="25">
        <v>1164941</v>
      </c>
      <c r="G368" s="25">
        <v>3594480.08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 ht="1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ht="15">
      <c r="A370" s="1">
        <v>360</v>
      </c>
      <c r="B370" s="7" t="s">
        <v>11</v>
      </c>
      <c r="C370" s="25">
        <f>D370+E370+F370+G370+H370+I370+J370</f>
        <v>25232716.42</v>
      </c>
      <c r="D370" s="25">
        <v>1197734.09</v>
      </c>
      <c r="E370" s="25">
        <v>2475561.25</v>
      </c>
      <c r="F370" s="25">
        <v>1164941</v>
      </c>
      <c r="G370" s="25">
        <v>3594480.08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82" t="s">
        <v>211</v>
      </c>
      <c r="C371" s="79"/>
      <c r="D371" s="79"/>
      <c r="E371" s="79"/>
      <c r="F371" s="79"/>
      <c r="G371" s="79"/>
      <c r="H371" s="79"/>
      <c r="I371" s="79"/>
      <c r="J371" s="79"/>
      <c r="K371" s="79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aca="true" t="shared" si="138" ref="D372:F372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aca="true" t="shared" si="139" ref="G372:J372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 ht="15">
      <c r="A373" s="1">
        <v>363</v>
      </c>
      <c r="B373" s="8" t="s">
        <v>26</v>
      </c>
      <c r="C373" s="18">
        <f>C378</f>
        <v>0</v>
      </c>
      <c r="D373" s="18">
        <f aca="true" t="shared" si="140" ref="D373:F373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ht="15">
      <c r="A374" s="1">
        <v>364</v>
      </c>
      <c r="B374" s="8" t="s">
        <v>10</v>
      </c>
      <c r="C374" s="18">
        <f>C379</f>
        <v>128353279.55</v>
      </c>
      <c r="D374" s="18">
        <f aca="true" t="shared" si="141" ref="D374:I374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 ht="15">
      <c r="A375" s="1">
        <v>365</v>
      </c>
      <c r="B375" s="8" t="s">
        <v>11</v>
      </c>
      <c r="C375" s="18">
        <f>C380</f>
        <v>84202583.85</v>
      </c>
      <c r="D375" s="18">
        <f aca="true" t="shared" si="142" ref="D375:J375">D380</f>
        <v>73035485.53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 ht="15">
      <c r="A376" s="1">
        <v>366</v>
      </c>
      <c r="B376" s="78" t="s">
        <v>42</v>
      </c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aca="true" t="shared" si="143" ref="D377:J377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 ht="15">
      <c r="A378" s="1">
        <v>368</v>
      </c>
      <c r="B378" s="8" t="s">
        <v>26</v>
      </c>
      <c r="C378" s="18">
        <f>C383</f>
        <v>0</v>
      </c>
      <c r="D378" s="18">
        <f aca="true" t="shared" si="144" ref="D378:G378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ht="15">
      <c r="A379" s="1">
        <v>369</v>
      </c>
      <c r="B379" s="8" t="s">
        <v>10</v>
      </c>
      <c r="C379" s="18">
        <f>C384</f>
        <v>128353279.55</v>
      </c>
      <c r="D379" s="18">
        <f aca="true" t="shared" si="145" ref="D379:G379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aca="true" t="shared" si="146" ref="H379:I379">H384</f>
        <v>0</v>
      </c>
      <c r="I379" s="18">
        <f t="shared" si="146"/>
        <v>0</v>
      </c>
      <c r="J379" s="18">
        <f aca="true" t="shared" si="147" ref="J379:J380">J384</f>
        <v>0</v>
      </c>
      <c r="K379" s="14" t="s">
        <v>22</v>
      </c>
    </row>
    <row r="380" spans="1:11" ht="15">
      <c r="A380" s="1">
        <v>370</v>
      </c>
      <c r="B380" s="8" t="s">
        <v>11</v>
      </c>
      <c r="C380" s="18">
        <f>C385</f>
        <v>84202583.85</v>
      </c>
      <c r="D380" s="18">
        <f aca="true" t="shared" si="148" ref="D380:I380">D385</f>
        <v>73035485.53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 ht="15">
      <c r="A381" s="1">
        <v>371</v>
      </c>
      <c r="B381" s="78" t="s">
        <v>44</v>
      </c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aca="true" t="shared" si="149" ref="D382:J382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 ht="15">
      <c r="A383" s="1">
        <v>373</v>
      </c>
      <c r="B383" s="8" t="s">
        <v>26</v>
      </c>
      <c r="C383" s="18">
        <f>C415+C420</f>
        <v>0</v>
      </c>
      <c r="D383" s="18">
        <f aca="true" t="shared" si="150" ref="D383:F383">D415+D420</f>
        <v>0</v>
      </c>
      <c r="E383" s="18">
        <f t="shared" si="150"/>
        <v>0</v>
      </c>
      <c r="F383" s="18">
        <f t="shared" si="150"/>
        <v>0</v>
      </c>
      <c r="G383" s="18">
        <f aca="true" t="shared" si="151" ref="G383:J383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 ht="1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ht="15">
      <c r="A385" s="1">
        <v>375</v>
      </c>
      <c r="B385" s="8" t="s">
        <v>11</v>
      </c>
      <c r="C385" s="18">
        <f>C390+C395+C395+C400+C405+C409+C412+C417+C422+C427</f>
        <v>84202583.85</v>
      </c>
      <c r="D385" s="18">
        <f aca="true" t="shared" si="152" ref="D385:J385">D390+D395+D395+D400+D405+D409+D412+D417+D422+D427</f>
        <v>73035485.53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 ht="1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</v>
      </c>
      <c r="D387" s="18">
        <f aca="true" t="shared" si="153" ref="D387:J387">D390</f>
        <v>20308397.05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 ht="1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ht="1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ht="15">
      <c r="A390" s="1">
        <v>380</v>
      </c>
      <c r="B390" s="8" t="s">
        <v>11</v>
      </c>
      <c r="C390" s="18">
        <f>D390</f>
        <v>20308397.05</v>
      </c>
      <c r="D390" s="18">
        <v>20308397.05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ht="1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</v>
      </c>
      <c r="D392" s="18">
        <v>45592375.38</v>
      </c>
      <c r="E392" s="18">
        <f aca="true" t="shared" si="154" ref="E392:F392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ht="1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ht="15">
      <c r="A394" s="1">
        <v>384</v>
      </c>
      <c r="B394" s="8" t="s">
        <v>10</v>
      </c>
      <c r="C394" s="18">
        <f>SUM(D394:F394)</f>
        <v>45592375.38</v>
      </c>
      <c r="D394" s="18">
        <v>45592375.38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ht="1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ht="1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53609551.73</v>
      </c>
      <c r="D397" s="18">
        <v>53609551.73</v>
      </c>
      <c r="E397" s="18">
        <f aca="true" t="shared" si="155" ref="E397:F397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ht="1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ht="15">
      <c r="A399" s="1">
        <v>389</v>
      </c>
      <c r="B399" s="8" t="s">
        <v>10</v>
      </c>
      <c r="C399" s="18">
        <f>SUM(D399:F399)</f>
        <v>53609551.73</v>
      </c>
      <c r="D399" s="18">
        <v>53609551.73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ht="1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ht="1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51372077.66</v>
      </c>
      <c r="D402" s="18">
        <f aca="true" t="shared" si="156" ref="D402:J402">D403+D404+D405</f>
        <v>40747100.72</v>
      </c>
      <c r="E402" s="18">
        <f t="shared" si="156"/>
        <v>10122949.55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 ht="1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ht="1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ht="15">
      <c r="A405" s="1">
        <v>395</v>
      </c>
      <c r="B405" s="8" t="s">
        <v>11</v>
      </c>
      <c r="C405" s="18">
        <f>SUM(D405:F405)</f>
        <v>51372077.66</v>
      </c>
      <c r="D405" s="18">
        <v>40747100.72</v>
      </c>
      <c r="E405" s="18">
        <v>10122949.55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ht="1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aca="true" t="shared" si="157" ref="C407:J407">C409+C408</f>
        <v>40128281.2</v>
      </c>
      <c r="D407" s="18">
        <f t="shared" si="157"/>
        <v>40128281.2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 ht="15">
      <c r="A408" s="1">
        <v>398</v>
      </c>
      <c r="B408" s="8" t="s">
        <v>2</v>
      </c>
      <c r="C408" s="18">
        <f>SUM(D408:E408)</f>
        <v>29151352.44</v>
      </c>
      <c r="D408" s="18">
        <v>29151352.44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ht="1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ht="1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aca="true" t="shared" si="158" ref="D411:J411">D412</f>
        <v>1003059</v>
      </c>
      <c r="E411" s="18">
        <f t="shared" si="158"/>
        <v>343493.86</v>
      </c>
      <c r="F411" s="18">
        <f t="shared" si="158"/>
        <v>54827.52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 ht="1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54827.52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ht="1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ht="1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ht="1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ht="1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ht="1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ht="1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ht="1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ht="1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ht="1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aca="true" t="shared" si="159" ref="D424:J424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 ht="1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ht="1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ht="1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ht="15">
      <c r="A428" s="1">
        <v>418</v>
      </c>
      <c r="B428" s="78" t="s">
        <v>184</v>
      </c>
      <c r="C428" s="79"/>
      <c r="D428" s="79"/>
      <c r="E428" s="79"/>
      <c r="F428" s="79"/>
      <c r="G428" s="79"/>
      <c r="H428" s="79"/>
      <c r="I428" s="79"/>
      <c r="J428" s="79"/>
      <c r="K428" s="79"/>
    </row>
    <row r="429" spans="1:11" ht="33" customHeight="1">
      <c r="A429" s="1">
        <v>419</v>
      </c>
      <c r="B429" s="24" t="s">
        <v>186</v>
      </c>
      <c r="C429" s="18">
        <f aca="true" t="shared" si="160" ref="C429:J429">C433+C464</f>
        <v>46685200.95999999</v>
      </c>
      <c r="D429" s="18">
        <f t="shared" si="160"/>
        <v>33092359.08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29065341.4</v>
      </c>
      <c r="D430" s="18">
        <f aca="true" t="shared" si="161" ref="D430:J430">D434+D466</f>
        <v>29065341.4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17619859.56</v>
      </c>
      <c r="D431" s="18">
        <f aca="true" t="shared" si="162" ref="D431:J431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>
      <c r="A432" s="1">
        <v>422</v>
      </c>
      <c r="B432" s="92" t="s">
        <v>50</v>
      </c>
      <c r="C432" s="86"/>
      <c r="D432" s="86"/>
      <c r="E432" s="86"/>
      <c r="F432" s="86"/>
      <c r="G432" s="86"/>
      <c r="H432" s="86"/>
      <c r="I432" s="86"/>
      <c r="J432" s="86"/>
      <c r="K432" s="87"/>
    </row>
    <row r="433" spans="1:11" ht="30" customHeight="1">
      <c r="A433" s="1">
        <v>423</v>
      </c>
      <c r="B433" s="8" t="s">
        <v>187</v>
      </c>
      <c r="C433" s="18">
        <f>C437</f>
        <v>46685200.95999999</v>
      </c>
      <c r="D433" s="18">
        <f aca="true" t="shared" si="163" ref="D433:J433">D437</f>
        <v>33092359.08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29065341.4</v>
      </c>
      <c r="D434" s="18">
        <f aca="true" t="shared" si="164" ref="D434:J434">D438</f>
        <v>29065341.4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17619859.56</v>
      </c>
      <c r="D435" s="18">
        <f aca="true" t="shared" si="165" ref="D435:J43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 ht="15">
      <c r="A436" s="1">
        <v>426</v>
      </c>
      <c r="B436" s="78" t="s">
        <v>44</v>
      </c>
      <c r="C436" s="83"/>
      <c r="D436" s="83"/>
      <c r="E436" s="83"/>
      <c r="F436" s="83"/>
      <c r="G436" s="83"/>
      <c r="H436" s="83"/>
      <c r="I436" s="83"/>
      <c r="J436" s="83"/>
      <c r="K436" s="83"/>
    </row>
    <row r="437" spans="1:11" ht="44.25" customHeight="1">
      <c r="A437" s="1">
        <v>427</v>
      </c>
      <c r="B437" s="40" t="s">
        <v>236</v>
      </c>
      <c r="C437" s="18">
        <f>C438+C439</f>
        <v>46685200.95999999</v>
      </c>
      <c r="D437" s="18">
        <f aca="true" t="shared" si="166" ref="D437:H437">D438+D439</f>
        <v>33092359.08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aca="true" t="shared" si="167" ref="I437:J437">I438+I439</f>
        <v>3575500</v>
      </c>
      <c r="J437" s="18">
        <f t="shared" si="167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29065341.4</v>
      </c>
      <c r="D438" s="18">
        <f aca="true" t="shared" si="168" ref="D438:J438">D442+D446+D450+D454+D458+D469</f>
        <v>29065341.4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17619859.56</v>
      </c>
      <c r="D439" s="18">
        <f aca="true" t="shared" si="169" ref="D439:I43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aca="true" t="shared" si="170" ref="J43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aca="true" t="shared" si="171" ref="E441:J44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2187359.76</v>
      </c>
      <c r="D443" s="45">
        <v>2187359.76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aca="true" t="shared" si="172" ref="E445:J445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</v>
      </c>
      <c r="D446" s="45">
        <v>6832715.4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aca="true" t="shared" si="173" ref="E449:J449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13358614.2</v>
      </c>
      <c r="D453" s="45">
        <f aca="true" t="shared" si="174" ref="D453:I453">D455</f>
        <v>550414.32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aca="true" t="shared" si="175" ref="J453">J455</f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D455+E455+F455+G455+H455+I455+J455</f>
        <v>13358614.2</v>
      </c>
      <c r="D455" s="45">
        <v>550414.32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aca="true" t="shared" si="176" ref="D457:I457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aca="true" t="shared" si="177" ref="J45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aca="true" t="shared" si="178" ref="D461:J461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5">
      <c r="A463" s="1">
        <v>453</v>
      </c>
      <c r="B463" s="92" t="s">
        <v>12</v>
      </c>
      <c r="C463" s="93"/>
      <c r="D463" s="93"/>
      <c r="E463" s="93"/>
      <c r="F463" s="93"/>
      <c r="G463" s="93"/>
      <c r="H463" s="93"/>
      <c r="I463" s="93"/>
      <c r="J463" s="93"/>
      <c r="K463" s="94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aca="true" t="shared" si="179" ref="D464:J464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1" ht="1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1" ht="1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1" ht="15">
      <c r="A467" s="1">
        <v>457</v>
      </c>
      <c r="B467" s="8" t="s">
        <v>11</v>
      </c>
      <c r="C467" s="18">
        <f>C470</f>
        <v>0</v>
      </c>
      <c r="D467" s="18">
        <f aca="true" t="shared" si="180" ref="D467:J467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1" ht="47.25" customHeight="1">
      <c r="A468" s="1">
        <v>458</v>
      </c>
      <c r="B468" s="8" t="s">
        <v>268</v>
      </c>
      <c r="C468" s="18">
        <f>C470</f>
        <v>0</v>
      </c>
      <c r="D468" s="18">
        <f aca="true" t="shared" si="181" ref="D468:J468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1" ht="1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1" ht="1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1" ht="23.25" customHeight="1">
      <c r="A471" s="1">
        <v>461</v>
      </c>
      <c r="B471" s="82" t="s">
        <v>214</v>
      </c>
      <c r="C471" s="79"/>
      <c r="D471" s="79"/>
      <c r="E471" s="79"/>
      <c r="F471" s="79"/>
      <c r="G471" s="79"/>
      <c r="H471" s="79"/>
      <c r="I471" s="79"/>
      <c r="J471" s="79"/>
      <c r="K471" s="79"/>
    </row>
    <row r="472" spans="1:11" ht="21" customHeight="1">
      <c r="A472" s="1">
        <v>462</v>
      </c>
      <c r="B472" s="82" t="s">
        <v>51</v>
      </c>
      <c r="C472" s="79"/>
      <c r="D472" s="79"/>
      <c r="E472" s="79"/>
      <c r="F472" s="79"/>
      <c r="G472" s="79"/>
      <c r="H472" s="79"/>
      <c r="I472" s="79"/>
      <c r="J472" s="79"/>
      <c r="K472" s="79"/>
    </row>
    <row r="473" spans="1:11" ht="29.25" customHeight="1">
      <c r="A473" s="1">
        <v>463</v>
      </c>
      <c r="B473" s="28" t="s">
        <v>169</v>
      </c>
      <c r="C473" s="25">
        <f>C479</f>
        <v>80629949.21000001</v>
      </c>
      <c r="D473" s="25">
        <f aca="true" t="shared" si="182" ref="D473:J473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11861422.65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1" ht="15">
      <c r="A474" s="1">
        <v>464</v>
      </c>
      <c r="B474" s="7" t="s">
        <v>1</v>
      </c>
      <c r="C474" s="25">
        <f>C480</f>
        <v>14800</v>
      </c>
      <c r="D474" s="25">
        <f aca="true" t="shared" si="183" ref="D474:J474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1" ht="15">
      <c r="A475" s="1">
        <v>465</v>
      </c>
      <c r="B475" s="7" t="s">
        <v>2</v>
      </c>
      <c r="C475" s="25">
        <f>C481</f>
        <v>702800</v>
      </c>
      <c r="D475" s="25">
        <f aca="true" t="shared" si="184" ref="D475:J475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1" ht="15">
      <c r="A476" s="1">
        <v>466</v>
      </c>
      <c r="B476" s="7" t="s">
        <v>3</v>
      </c>
      <c r="C476" s="25">
        <f>C482</f>
        <v>73212349.21000001</v>
      </c>
      <c r="D476" s="25">
        <f aca="true" t="shared" si="185" ref="D476:J476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11759022.65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 ht="15">
      <c r="A477" s="1">
        <v>467</v>
      </c>
      <c r="B477" s="7" t="s">
        <v>52</v>
      </c>
      <c r="C477" s="25">
        <f>C483</f>
        <v>6700000</v>
      </c>
      <c r="D477" s="25">
        <f aca="true" t="shared" si="186" ref="D477:J477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 ht="15">
      <c r="A478" s="1">
        <v>468</v>
      </c>
      <c r="B478" s="85" t="s">
        <v>24</v>
      </c>
      <c r="C478" s="86"/>
      <c r="D478" s="86"/>
      <c r="E478" s="86"/>
      <c r="F478" s="86"/>
      <c r="G478" s="86"/>
      <c r="H478" s="86"/>
      <c r="I478" s="86"/>
      <c r="J478" s="86"/>
      <c r="K478" s="87"/>
      <c r="L478" s="27"/>
    </row>
    <row r="479" spans="1:11" ht="29.25" customHeight="1">
      <c r="A479" s="1">
        <v>469</v>
      </c>
      <c r="B479" s="28" t="s">
        <v>153</v>
      </c>
      <c r="C479" s="25">
        <f>C480+C481+C482+C483</f>
        <v>80629949.21000001</v>
      </c>
      <c r="D479" s="25">
        <f aca="true" t="shared" si="187" ref="D479:J479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11861422.65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1" ht="15">
      <c r="A480" s="1">
        <v>470</v>
      </c>
      <c r="B480" s="7" t="s">
        <v>1</v>
      </c>
      <c r="C480" s="25">
        <f>C556</f>
        <v>14800</v>
      </c>
      <c r="D480" s="25">
        <f aca="true" t="shared" si="188" ref="D480:J480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 ht="15">
      <c r="A481" s="1">
        <v>471</v>
      </c>
      <c r="B481" s="7" t="s">
        <v>2</v>
      </c>
      <c r="C481" s="25">
        <f>C546+C551</f>
        <v>702800</v>
      </c>
      <c r="D481" s="25">
        <f aca="true" t="shared" si="189" ref="D481:J481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 ht="15">
      <c r="A482" s="1">
        <v>472</v>
      </c>
      <c r="B482" s="7" t="s">
        <v>3</v>
      </c>
      <c r="C482" s="25">
        <f>C488+C494+C500+C506+C512+C517+C522+C527+C537+C542+C547+C552+C558+C564+C569+C574+C577+C580</f>
        <v>73212349.21000001</v>
      </c>
      <c r="D482" s="25">
        <f aca="true" t="shared" si="190" ref="D482:J482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11759022.65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 ht="1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aca="true" t="shared" si="191" ref="D483:J483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 ht="1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9865083.6</v>
      </c>
      <c r="D485" s="25">
        <f aca="true" t="shared" si="192" ref="D485:J485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 ht="1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ht="1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ht="15">
      <c r="A488" s="1">
        <v>478</v>
      </c>
      <c r="B488" s="8" t="s">
        <v>3</v>
      </c>
      <c r="C488" s="25">
        <f>SUM(D488:J488)</f>
        <v>6365083.6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ht="1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ht="1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6661950.92</v>
      </c>
      <c r="D491" s="25">
        <f aca="true" t="shared" si="193" ref="D491:J491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 ht="1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ht="1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ht="15">
      <c r="A494" s="1">
        <v>484</v>
      </c>
      <c r="B494" s="8" t="s">
        <v>3</v>
      </c>
      <c r="C494" s="25">
        <f>SUM(D494:J494)</f>
        <v>6661950.92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ht="1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ht="1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7165778.52</v>
      </c>
      <c r="D497" s="25">
        <f aca="true" t="shared" si="194" ref="D497:J497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 ht="1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ht="1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ht="15">
      <c r="A500" s="1">
        <v>490</v>
      </c>
      <c r="B500" s="8" t="s">
        <v>3</v>
      </c>
      <c r="C500" s="25">
        <f>SUM(D500:J500)</f>
        <v>7165778.52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ht="1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ht="1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aca="true" t="shared" si="195" ref="D503:J503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 ht="1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ht="1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ht="1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ht="1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ht="1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aca="true" t="shared" si="196" ref="D509:J509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 ht="1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ht="1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ht="1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ht="1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ht="1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10336757.28</v>
      </c>
      <c r="D515" s="25">
        <f aca="true" t="shared" si="197" ref="D515:J515">D517+D518</f>
        <v>2950000</v>
      </c>
      <c r="E515" s="25">
        <f t="shared" si="197"/>
        <v>2430000</v>
      </c>
      <c r="F515" s="25">
        <f t="shared" si="197"/>
        <v>2278757.28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 ht="1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ht="15">
      <c r="A517" s="1">
        <v>507</v>
      </c>
      <c r="B517" s="8" t="s">
        <v>3</v>
      </c>
      <c r="C517" s="25">
        <f>SUM(D517:J517)</f>
        <v>9536757.28</v>
      </c>
      <c r="D517" s="25">
        <v>2150000</v>
      </c>
      <c r="E517" s="25">
        <v>2430000</v>
      </c>
      <c r="F517" s="25">
        <v>2278757.28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ht="1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ht="1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aca="true" t="shared" si="198" ref="D520:J520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 ht="1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ht="1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ht="1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ht="1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aca="true" t="shared" si="199" ref="D525:J525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 ht="1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ht="1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ht="1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ht="1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aca="true" t="shared" si="200" ref="D530:J53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 ht="1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ht="1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ht="1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ht="1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aca="true" t="shared" si="201" ref="D535:J535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 ht="1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ht="1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ht="1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ht="1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aca="true" t="shared" si="202" ref="D540:J540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 ht="1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ht="1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ht="1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ht="1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aca="true" t="shared" si="203" ref="D545:J545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 ht="1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ht="1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ht="1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ht="1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aca="true" t="shared" si="204" ref="D550:J550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 ht="1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ht="1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ht="1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ht="1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aca="true" t="shared" si="205" ref="D555:J55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 ht="1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ht="1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ht="1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ht="1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ht="1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aca="true" t="shared" si="206" ref="D561:J561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 ht="1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ht="1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ht="1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ht="1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aca="true" t="shared" si="207" ref="D566:J566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 ht="1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ht="1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ht="1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ht="1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aca="true" t="shared" si="208" ref="D571:J571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 ht="1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ht="1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ht="1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ht="1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aca="true" t="shared" si="209" ref="D576:J576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 ht="1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ht="1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35872016.65</v>
      </c>
      <c r="D579" s="25">
        <f aca="true" t="shared" si="210" ref="D579:J579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11759022.65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 ht="15">
      <c r="A580" s="1">
        <v>570</v>
      </c>
      <c r="B580" s="8" t="s">
        <v>3</v>
      </c>
      <c r="C580" s="25">
        <f>SUM(D580:J580)</f>
        <v>35872016.65</v>
      </c>
      <c r="D580" s="25">
        <v>0</v>
      </c>
      <c r="E580" s="25">
        <v>0</v>
      </c>
      <c r="F580" s="25">
        <v>0</v>
      </c>
      <c r="G580" s="25">
        <v>11759022.65</v>
      </c>
      <c r="H580" s="25">
        <v>11948800</v>
      </c>
      <c r="I580" s="25">
        <v>12164194</v>
      </c>
      <c r="J580" s="25">
        <v>0</v>
      </c>
      <c r="K580" s="26"/>
    </row>
    <row r="581" spans="1:11" ht="15">
      <c r="A581" s="1">
        <v>571</v>
      </c>
      <c r="B581" s="82" t="s">
        <v>213</v>
      </c>
      <c r="C581" s="79"/>
      <c r="D581" s="79"/>
      <c r="E581" s="79"/>
      <c r="F581" s="79"/>
      <c r="G581" s="79"/>
      <c r="H581" s="79"/>
      <c r="I581" s="79"/>
      <c r="J581" s="79"/>
      <c r="K581" s="79"/>
    </row>
    <row r="582" spans="1:11" ht="47.25" customHeight="1">
      <c r="A582" s="1">
        <v>572</v>
      </c>
      <c r="B582" s="28" t="s">
        <v>171</v>
      </c>
      <c r="C582" s="25">
        <f>C587</f>
        <v>23537121</v>
      </c>
      <c r="D582" s="25">
        <f aca="true" t="shared" si="211" ref="D582:J582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3497921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 ht="15">
      <c r="A583" s="1">
        <v>573</v>
      </c>
      <c r="B583" s="7" t="s">
        <v>10</v>
      </c>
      <c r="C583" s="25">
        <f>C588</f>
        <v>3217021</v>
      </c>
      <c r="D583" s="25">
        <f aca="true" t="shared" si="212" ref="D583:J583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827321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 ht="15">
      <c r="A584" s="1">
        <v>574</v>
      </c>
      <c r="B584" s="7" t="s">
        <v>11</v>
      </c>
      <c r="C584" s="25">
        <f>C589</f>
        <v>20143200</v>
      </c>
      <c r="D584" s="25">
        <f aca="true" t="shared" si="213" ref="D584:J584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 ht="15">
      <c r="A585" s="1">
        <v>575</v>
      </c>
      <c r="B585" s="7" t="s">
        <v>52</v>
      </c>
      <c r="C585" s="25">
        <f>C590</f>
        <v>176900</v>
      </c>
      <c r="D585" s="25">
        <f aca="true" t="shared" si="214" ref="D585:J585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 ht="15">
      <c r="A586" s="1">
        <v>576</v>
      </c>
      <c r="B586" s="85" t="s">
        <v>12</v>
      </c>
      <c r="C586" s="86"/>
      <c r="D586" s="86"/>
      <c r="E586" s="86"/>
      <c r="F586" s="86"/>
      <c r="G586" s="86"/>
      <c r="H586" s="86"/>
      <c r="I586" s="86"/>
      <c r="J586" s="86"/>
      <c r="K586" s="87"/>
    </row>
    <row r="587" spans="1:11" ht="39.6" customHeight="1">
      <c r="A587" s="1">
        <v>577</v>
      </c>
      <c r="B587" s="28" t="s">
        <v>177</v>
      </c>
      <c r="C587" s="25">
        <f>C588+C589+C590</f>
        <v>23537121</v>
      </c>
      <c r="D587" s="25">
        <f aca="true" t="shared" si="215" ref="D587:J587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3497921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 ht="15">
      <c r="A588" s="1">
        <v>578</v>
      </c>
      <c r="B588" s="7" t="s">
        <v>10</v>
      </c>
      <c r="C588" s="25">
        <f>C594+C631</f>
        <v>3217021</v>
      </c>
      <c r="D588" s="25">
        <f aca="true" t="shared" si="216" ref="D588:J588">D594+D631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827321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 ht="15">
      <c r="A589" s="1">
        <v>579</v>
      </c>
      <c r="B589" s="7" t="s">
        <v>11</v>
      </c>
      <c r="C589" s="25">
        <f>C598+C602+C611+C607+C615+C618+C622+C625+C628</f>
        <v>20143200</v>
      </c>
      <c r="D589" s="25">
        <f aca="true" t="shared" si="217" ref="D589:J589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 ht="15">
      <c r="A590" s="1">
        <v>580</v>
      </c>
      <c r="B590" s="7" t="s">
        <v>52</v>
      </c>
      <c r="C590" s="25">
        <f>C603+C619</f>
        <v>176900</v>
      </c>
      <c r="D590" s="25">
        <f aca="true" t="shared" si="218" ref="D590:J590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 ht="1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aca="true" t="shared" si="219" ref="D592:J592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ht="1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ht="1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aca="true" t="shared" si="220" ref="D596:J596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 ht="1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1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ht="1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aca="true" t="shared" si="221" ref="D600:J600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 ht="1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ht="1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ht="1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aca="true" t="shared" si="222" ref="D605:J605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 ht="1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ht="1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ht="1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aca="true" t="shared" si="223" ref="D609:J609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 ht="1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ht="1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ht="1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" customHeight="1">
      <c r="A613" s="1">
        <v>603</v>
      </c>
      <c r="B613" s="7" t="s">
        <v>77</v>
      </c>
      <c r="C613" s="25">
        <f>C615</f>
        <v>5000</v>
      </c>
      <c r="D613" s="25">
        <f aca="true" t="shared" si="224" ref="D613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ht="1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1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ht="1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aca="true" t="shared" si="225" ref="D617:J617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 ht="1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ht="1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ht="1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aca="true" t="shared" si="226" ref="D621:J621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 ht="1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ht="1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aca="true" t="shared" si="227" ref="D624:J624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 ht="1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ht="1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aca="true" t="shared" si="228" ref="D627:J627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 ht="1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ht="15">
      <c r="A629" s="1"/>
      <c r="B629" s="28" t="s">
        <v>147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60">
      <c r="A630" s="1"/>
      <c r="B630" s="7" t="s">
        <v>281</v>
      </c>
      <c r="C630" s="25">
        <f>C631</f>
        <v>356321</v>
      </c>
      <c r="D630" s="25">
        <f aca="true" t="shared" si="229" ref="D630:J630">D631</f>
        <v>0</v>
      </c>
      <c r="E630" s="25">
        <f t="shared" si="229"/>
        <v>0</v>
      </c>
      <c r="F630" s="25">
        <f t="shared" si="229"/>
        <v>0</v>
      </c>
      <c r="G630" s="25">
        <f t="shared" si="229"/>
        <v>356321</v>
      </c>
      <c r="H630" s="25">
        <f t="shared" si="229"/>
        <v>0</v>
      </c>
      <c r="I630" s="25">
        <f t="shared" si="229"/>
        <v>0</v>
      </c>
      <c r="J630" s="25">
        <f t="shared" si="229"/>
        <v>0</v>
      </c>
      <c r="K630" s="26"/>
    </row>
    <row r="631" spans="1:11" ht="15">
      <c r="A631" s="1"/>
      <c r="B631" s="7" t="s">
        <v>2</v>
      </c>
      <c r="C631" s="25">
        <f>D631+E631+F631+G631+H631+I631+J631</f>
        <v>356321</v>
      </c>
      <c r="D631" s="25">
        <v>0</v>
      </c>
      <c r="E631" s="25">
        <v>0</v>
      </c>
      <c r="F631" s="25">
        <v>0</v>
      </c>
      <c r="G631" s="25">
        <v>356321</v>
      </c>
      <c r="H631" s="25">
        <v>0</v>
      </c>
      <c r="I631" s="25">
        <v>0</v>
      </c>
      <c r="J631" s="25">
        <v>0</v>
      </c>
      <c r="K631" s="26"/>
    </row>
    <row r="632" spans="1:11" ht="15">
      <c r="A632" s="1">
        <v>619</v>
      </c>
      <c r="B632" s="82" t="s">
        <v>212</v>
      </c>
      <c r="C632" s="79"/>
      <c r="D632" s="79"/>
      <c r="E632" s="79"/>
      <c r="F632" s="79"/>
      <c r="G632" s="79"/>
      <c r="H632" s="79"/>
      <c r="I632" s="79"/>
      <c r="J632" s="79"/>
      <c r="K632" s="79"/>
    </row>
    <row r="633" spans="1:11" ht="28.5" customHeight="1">
      <c r="A633" s="1">
        <v>620</v>
      </c>
      <c r="B633" s="28" t="s">
        <v>154</v>
      </c>
      <c r="C633" s="25">
        <f>C634+C635+C636</f>
        <v>646429960</v>
      </c>
      <c r="D633" s="25">
        <f aca="true" t="shared" si="230" ref="D633:J633">D634+D635+D636</f>
        <v>82554100</v>
      </c>
      <c r="E633" s="25">
        <f t="shared" si="230"/>
        <v>89756660</v>
      </c>
      <c r="F633" s="25">
        <f t="shared" si="230"/>
        <v>97693900</v>
      </c>
      <c r="G633" s="25">
        <f t="shared" si="230"/>
        <v>97307766</v>
      </c>
      <c r="H633" s="25">
        <f t="shared" si="230"/>
        <v>89147900</v>
      </c>
      <c r="I633" s="25">
        <f t="shared" si="230"/>
        <v>84522900</v>
      </c>
      <c r="J633" s="25">
        <f t="shared" si="230"/>
        <v>105503000</v>
      </c>
      <c r="K633" s="26" t="s">
        <v>40</v>
      </c>
    </row>
    <row r="634" spans="1:11" ht="15">
      <c r="A634" s="1">
        <v>621</v>
      </c>
      <c r="B634" s="7" t="s">
        <v>79</v>
      </c>
      <c r="C634" s="25">
        <f>C667+C670+C688</f>
        <v>140962700</v>
      </c>
      <c r="D634" s="25">
        <f aca="true" t="shared" si="231" ref="D634:J634">D667+D670+D688</f>
        <v>18592000</v>
      </c>
      <c r="E634" s="25">
        <f t="shared" si="231"/>
        <v>21049000</v>
      </c>
      <c r="F634" s="25">
        <f t="shared" si="231"/>
        <v>25808000</v>
      </c>
      <c r="G634" s="25">
        <f t="shared" si="231"/>
        <v>17897700</v>
      </c>
      <c r="H634" s="25">
        <f t="shared" si="231"/>
        <v>17855000</v>
      </c>
      <c r="I634" s="25">
        <f t="shared" si="231"/>
        <v>17848000</v>
      </c>
      <c r="J634" s="25">
        <f t="shared" si="231"/>
        <v>21913000</v>
      </c>
      <c r="K634" s="48" t="s">
        <v>40</v>
      </c>
    </row>
    <row r="635" spans="1:11" ht="15">
      <c r="A635" s="1">
        <v>622</v>
      </c>
      <c r="B635" s="7" t="s">
        <v>80</v>
      </c>
      <c r="C635" s="25">
        <f>C660+C664+C671</f>
        <v>488307000</v>
      </c>
      <c r="D635" s="25">
        <f aca="true" t="shared" si="232" ref="D635:J635">D660+D664+D671</f>
        <v>61063800</v>
      </c>
      <c r="E635" s="25">
        <f t="shared" si="232"/>
        <v>66576700</v>
      </c>
      <c r="F635" s="25">
        <f t="shared" si="232"/>
        <v>69305900</v>
      </c>
      <c r="G635" s="25">
        <f t="shared" si="232"/>
        <v>76825600</v>
      </c>
      <c r="H635" s="25">
        <f t="shared" si="232"/>
        <v>68964000</v>
      </c>
      <c r="I635" s="25">
        <f t="shared" si="232"/>
        <v>64346000</v>
      </c>
      <c r="J635" s="25">
        <f t="shared" si="232"/>
        <v>81225000</v>
      </c>
      <c r="K635" s="48"/>
    </row>
    <row r="636" spans="1:11" ht="15">
      <c r="A636" s="1">
        <v>623</v>
      </c>
      <c r="B636" s="7" t="s">
        <v>81</v>
      </c>
      <c r="C636" s="25">
        <f>C639+C642+C645+C648+C651+C654+C657+C677+C680+C683+C686</f>
        <v>17160260</v>
      </c>
      <c r="D636" s="25">
        <f aca="true" t="shared" si="233" ref="D636:J636">D639+D642+D645+D648+D651+D654+D657+D677+D680+D683+D686</f>
        <v>2898300</v>
      </c>
      <c r="E636" s="25">
        <f t="shared" si="233"/>
        <v>2130960</v>
      </c>
      <c r="F636" s="25">
        <f t="shared" si="233"/>
        <v>2580000</v>
      </c>
      <c r="G636" s="25">
        <f t="shared" si="233"/>
        <v>2584466</v>
      </c>
      <c r="H636" s="25">
        <f t="shared" si="233"/>
        <v>2328900</v>
      </c>
      <c r="I636" s="25">
        <f t="shared" si="233"/>
        <v>2328900</v>
      </c>
      <c r="J636" s="25">
        <f t="shared" si="233"/>
        <v>2365000</v>
      </c>
      <c r="K636" s="48" t="s">
        <v>40</v>
      </c>
    </row>
    <row r="637" spans="1:11" ht="15">
      <c r="A637" s="1">
        <v>624</v>
      </c>
      <c r="B637" s="28" t="s">
        <v>115</v>
      </c>
      <c r="C637" s="25"/>
      <c r="D637" s="25"/>
      <c r="E637" s="25"/>
      <c r="F637" s="25"/>
      <c r="G637" s="25"/>
      <c r="H637" s="25"/>
      <c r="I637" s="25"/>
      <c r="J637" s="25"/>
      <c r="K637" s="48"/>
    </row>
    <row r="638" spans="1:11" ht="52.5" customHeight="1">
      <c r="A638" s="1">
        <v>625</v>
      </c>
      <c r="B638" s="8" t="s">
        <v>155</v>
      </c>
      <c r="C638" s="25">
        <f>C639</f>
        <v>227000</v>
      </c>
      <c r="D638" s="25">
        <f aca="true" t="shared" si="234" ref="D638:J638">D639</f>
        <v>0</v>
      </c>
      <c r="E638" s="25">
        <f t="shared" si="234"/>
        <v>0</v>
      </c>
      <c r="F638" s="25">
        <f t="shared" si="234"/>
        <v>0</v>
      </c>
      <c r="G638" s="25">
        <f t="shared" si="234"/>
        <v>0</v>
      </c>
      <c r="H638" s="25">
        <f t="shared" si="234"/>
        <v>0</v>
      </c>
      <c r="I638" s="25">
        <f t="shared" si="234"/>
        <v>0</v>
      </c>
      <c r="J638" s="25">
        <f t="shared" si="234"/>
        <v>227000</v>
      </c>
      <c r="K638" s="26"/>
    </row>
    <row r="639" spans="1:11" ht="15">
      <c r="A639" s="1">
        <v>626</v>
      </c>
      <c r="B639" s="8" t="s">
        <v>81</v>
      </c>
      <c r="C639" s="25">
        <f>SUM(D639:J639)</f>
        <v>227000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227000</v>
      </c>
      <c r="K639" s="26" t="s">
        <v>40</v>
      </c>
    </row>
    <row r="640" spans="1:11" ht="15">
      <c r="A640" s="1">
        <v>627</v>
      </c>
      <c r="B640" s="28" t="s">
        <v>116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48" customHeight="1">
      <c r="A641" s="1">
        <v>628</v>
      </c>
      <c r="B641" s="7" t="s">
        <v>156</v>
      </c>
      <c r="C641" s="25">
        <f>C642</f>
        <v>4604232.2</v>
      </c>
      <c r="D641" s="25">
        <f aca="true" t="shared" si="235" ref="D641:J641">D642</f>
        <v>719200</v>
      </c>
      <c r="E641" s="25">
        <f t="shared" si="235"/>
        <v>628032.2</v>
      </c>
      <c r="F641" s="25">
        <f t="shared" si="235"/>
        <v>600000</v>
      </c>
      <c r="G641" s="25">
        <f t="shared" si="235"/>
        <v>600000</v>
      </c>
      <c r="H641" s="25">
        <f t="shared" si="235"/>
        <v>600000</v>
      </c>
      <c r="I641" s="25">
        <f t="shared" si="235"/>
        <v>600000</v>
      </c>
      <c r="J641" s="25">
        <f t="shared" si="235"/>
        <v>857000</v>
      </c>
      <c r="K641" s="26"/>
    </row>
    <row r="642" spans="1:11" ht="15">
      <c r="A642" s="1">
        <v>629</v>
      </c>
      <c r="B642" s="8" t="s">
        <v>81</v>
      </c>
      <c r="C642" s="25">
        <f>SUM(D642:J642)</f>
        <v>4604232.2</v>
      </c>
      <c r="D642" s="25">
        <v>719200</v>
      </c>
      <c r="E642" s="25">
        <v>628032.2</v>
      </c>
      <c r="F642" s="25">
        <v>600000</v>
      </c>
      <c r="G642" s="25">
        <v>600000</v>
      </c>
      <c r="H642" s="25">
        <v>600000</v>
      </c>
      <c r="I642" s="25">
        <v>600000</v>
      </c>
      <c r="J642" s="25">
        <v>857000</v>
      </c>
      <c r="K642" s="26" t="s">
        <v>40</v>
      </c>
    </row>
    <row r="643" spans="1:11" ht="15">
      <c r="A643" s="1">
        <v>630</v>
      </c>
      <c r="B643" s="28" t="s">
        <v>118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0.75" customHeight="1">
      <c r="A644" s="1">
        <v>631</v>
      </c>
      <c r="B644" s="7" t="s">
        <v>172</v>
      </c>
      <c r="C644" s="25">
        <f>C645</f>
        <v>865000</v>
      </c>
      <c r="D644" s="25">
        <f aca="true" t="shared" si="236" ref="D644:J644">D645</f>
        <v>0</v>
      </c>
      <c r="E644" s="25">
        <f t="shared" si="236"/>
        <v>0</v>
      </c>
      <c r="F644" s="25">
        <f t="shared" si="236"/>
        <v>0</v>
      </c>
      <c r="G644" s="25">
        <f t="shared" si="236"/>
        <v>0</v>
      </c>
      <c r="H644" s="25">
        <f t="shared" si="236"/>
        <v>0</v>
      </c>
      <c r="I644" s="25">
        <f t="shared" si="236"/>
        <v>0</v>
      </c>
      <c r="J644" s="25">
        <f t="shared" si="236"/>
        <v>865000</v>
      </c>
      <c r="K644" s="26"/>
    </row>
    <row r="645" spans="1:11" ht="15">
      <c r="A645" s="1">
        <v>632</v>
      </c>
      <c r="B645" s="8" t="s">
        <v>81</v>
      </c>
      <c r="C645" s="25">
        <f>SUM(D645:J645)</f>
        <v>865000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865000</v>
      </c>
      <c r="K645" s="26" t="s">
        <v>40</v>
      </c>
    </row>
    <row r="646" spans="1:11" ht="15">
      <c r="A646" s="1">
        <v>633</v>
      </c>
      <c r="B646" s="28" t="s">
        <v>120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5.25" customHeight="1">
      <c r="A647" s="1">
        <v>634</v>
      </c>
      <c r="B647" s="7" t="s">
        <v>82</v>
      </c>
      <c r="C647" s="25">
        <f>C648</f>
        <v>396750</v>
      </c>
      <c r="D647" s="25">
        <f aca="true" t="shared" si="237" ref="D647:J647">D648</f>
        <v>46000</v>
      </c>
      <c r="E647" s="25">
        <f t="shared" si="237"/>
        <v>28750</v>
      </c>
      <c r="F647" s="25">
        <f t="shared" si="237"/>
        <v>69000</v>
      </c>
      <c r="G647" s="25">
        <f t="shared" si="237"/>
        <v>69000</v>
      </c>
      <c r="H647" s="25">
        <f t="shared" si="237"/>
        <v>69000</v>
      </c>
      <c r="I647" s="25">
        <f t="shared" si="237"/>
        <v>69000</v>
      </c>
      <c r="J647" s="25">
        <f t="shared" si="237"/>
        <v>46000</v>
      </c>
      <c r="K647" s="26"/>
    </row>
    <row r="648" spans="1:11" ht="15">
      <c r="A648" s="1">
        <v>635</v>
      </c>
      <c r="B648" s="8" t="s">
        <v>81</v>
      </c>
      <c r="C648" s="25">
        <f>SUM(D648:J648)</f>
        <v>396750</v>
      </c>
      <c r="D648" s="25">
        <v>46000</v>
      </c>
      <c r="E648" s="25">
        <v>28750</v>
      </c>
      <c r="F648" s="25">
        <v>69000</v>
      </c>
      <c r="G648" s="25">
        <v>69000</v>
      </c>
      <c r="H648" s="25">
        <v>69000</v>
      </c>
      <c r="I648" s="25">
        <v>69000</v>
      </c>
      <c r="J648" s="25">
        <v>46000</v>
      </c>
      <c r="K648" s="26" t="s">
        <v>40</v>
      </c>
    </row>
    <row r="649" spans="1:11" ht="15">
      <c r="A649" s="1">
        <v>636</v>
      </c>
      <c r="B649" s="28" t="s">
        <v>122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5" customHeight="1">
      <c r="A650" s="1">
        <v>637</v>
      </c>
      <c r="B650" s="7" t="s">
        <v>83</v>
      </c>
      <c r="C650" s="25">
        <f>C651</f>
        <v>544500</v>
      </c>
      <c r="D650" s="25">
        <f aca="true" t="shared" si="238" ref="D650:J650">D651</f>
        <v>82000</v>
      </c>
      <c r="E650" s="25">
        <f t="shared" si="238"/>
        <v>52500</v>
      </c>
      <c r="F650" s="25">
        <f t="shared" si="238"/>
        <v>82000</v>
      </c>
      <c r="G650" s="25">
        <f t="shared" si="238"/>
        <v>82000</v>
      </c>
      <c r="H650" s="25">
        <f t="shared" si="238"/>
        <v>82000</v>
      </c>
      <c r="I650" s="25">
        <f t="shared" si="238"/>
        <v>82000</v>
      </c>
      <c r="J650" s="25">
        <f t="shared" si="238"/>
        <v>82000</v>
      </c>
      <c r="K650" s="26"/>
    </row>
    <row r="651" spans="1:11" ht="15">
      <c r="A651" s="1">
        <v>638</v>
      </c>
      <c r="B651" s="8" t="s">
        <v>81</v>
      </c>
      <c r="C651" s="25">
        <f>SUM(D651:J651)</f>
        <v>544500</v>
      </c>
      <c r="D651" s="25">
        <v>82000</v>
      </c>
      <c r="E651" s="25">
        <v>52500</v>
      </c>
      <c r="F651" s="25">
        <v>82000</v>
      </c>
      <c r="G651" s="25">
        <v>82000</v>
      </c>
      <c r="H651" s="25">
        <v>82000</v>
      </c>
      <c r="I651" s="25">
        <v>82000</v>
      </c>
      <c r="J651" s="25">
        <v>82000</v>
      </c>
      <c r="K651" s="26" t="s">
        <v>40</v>
      </c>
    </row>
    <row r="652" spans="1:11" ht="15">
      <c r="A652" s="1">
        <v>639</v>
      </c>
      <c r="B652" s="28" t="s">
        <v>123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8.75" customHeight="1">
      <c r="A653" s="1">
        <v>640</v>
      </c>
      <c r="B653" s="7" t="s">
        <v>173</v>
      </c>
      <c r="C653" s="25">
        <f>C654</f>
        <v>3108250</v>
      </c>
      <c r="D653" s="25">
        <f aca="true" t="shared" si="239" ref="D653:J653">D654</f>
        <v>414500</v>
      </c>
      <c r="E653" s="25">
        <v>181650</v>
      </c>
      <c r="F653" s="25">
        <v>700000</v>
      </c>
      <c r="G653" s="25">
        <v>614700</v>
      </c>
      <c r="H653" s="25">
        <f t="shared" si="239"/>
        <v>454700</v>
      </c>
      <c r="I653" s="25">
        <f t="shared" si="239"/>
        <v>454700</v>
      </c>
      <c r="J653" s="25">
        <f t="shared" si="239"/>
        <v>288000</v>
      </c>
      <c r="K653" s="26"/>
    </row>
    <row r="654" spans="1:11" ht="15">
      <c r="A654" s="1">
        <v>641</v>
      </c>
      <c r="B654" s="8" t="s">
        <v>81</v>
      </c>
      <c r="C654" s="25">
        <f>D654+E654+F654+G654+H654+I654+J654</f>
        <v>3108250</v>
      </c>
      <c r="D654" s="25">
        <v>414500</v>
      </c>
      <c r="E654" s="25">
        <v>181650</v>
      </c>
      <c r="F654" s="25">
        <v>700000</v>
      </c>
      <c r="G654" s="25">
        <v>614700</v>
      </c>
      <c r="H654" s="25">
        <v>454700</v>
      </c>
      <c r="I654" s="25">
        <v>454700</v>
      </c>
      <c r="J654" s="25">
        <v>288000</v>
      </c>
      <c r="K654" s="26" t="s">
        <v>40</v>
      </c>
    </row>
    <row r="655" spans="1:11" ht="15">
      <c r="A655" s="1">
        <v>642</v>
      </c>
      <c r="B655" s="28" t="s">
        <v>139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33.75" customHeight="1">
      <c r="A656" s="1">
        <v>643</v>
      </c>
      <c r="B656" s="8" t="s">
        <v>84</v>
      </c>
      <c r="C656" s="25">
        <f>C657</f>
        <v>20200</v>
      </c>
      <c r="D656" s="25">
        <f aca="true" t="shared" si="240" ref="D656:I656">D657</f>
        <v>20200</v>
      </c>
      <c r="E656" s="25">
        <f t="shared" si="240"/>
        <v>0</v>
      </c>
      <c r="F656" s="25">
        <f t="shared" si="240"/>
        <v>0</v>
      </c>
      <c r="G656" s="25">
        <f t="shared" si="240"/>
        <v>0</v>
      </c>
      <c r="H656" s="25">
        <f t="shared" si="240"/>
        <v>0</v>
      </c>
      <c r="I656" s="25">
        <f t="shared" si="240"/>
        <v>0</v>
      </c>
      <c r="J656" s="25">
        <v>0</v>
      </c>
      <c r="K656" s="26"/>
    </row>
    <row r="657" spans="1:11" ht="15">
      <c r="A657" s="1">
        <v>644</v>
      </c>
      <c r="B657" s="8" t="s">
        <v>81</v>
      </c>
      <c r="C657" s="25">
        <f>D657</f>
        <v>20200</v>
      </c>
      <c r="D657" s="25">
        <v>20200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6"/>
    </row>
    <row r="658" spans="1:11" ht="15">
      <c r="A658" s="1">
        <v>645</v>
      </c>
      <c r="B658" s="28" t="s">
        <v>140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15.45" customHeight="1">
      <c r="A659" s="1">
        <v>646</v>
      </c>
      <c r="B659" s="7" t="s">
        <v>85</v>
      </c>
      <c r="C659" s="25">
        <f>C660</f>
        <v>181176000</v>
      </c>
      <c r="D659" s="25">
        <f aca="true" t="shared" si="241" ref="D659:J659">D660</f>
        <v>23474000</v>
      </c>
      <c r="E659" s="25">
        <v>24952000</v>
      </c>
      <c r="F659" s="25">
        <v>24296000</v>
      </c>
      <c r="G659" s="25">
        <v>28374000</v>
      </c>
      <c r="H659" s="25">
        <f t="shared" si="241"/>
        <v>25374000</v>
      </c>
      <c r="I659" s="25">
        <f t="shared" si="241"/>
        <v>23413000</v>
      </c>
      <c r="J659" s="25">
        <f t="shared" si="241"/>
        <v>31293000</v>
      </c>
      <c r="K659" s="26"/>
    </row>
    <row r="660" spans="1:11" ht="15">
      <c r="A660" s="1">
        <v>647</v>
      </c>
      <c r="B660" s="7" t="s">
        <v>80</v>
      </c>
      <c r="C660" s="25">
        <f>SUM(D660:J660)</f>
        <v>181176000</v>
      </c>
      <c r="D660" s="25">
        <v>23474000</v>
      </c>
      <c r="E660" s="25">
        <v>24952000</v>
      </c>
      <c r="F660" s="25">
        <v>24296000</v>
      </c>
      <c r="G660" s="25">
        <v>28374000</v>
      </c>
      <c r="H660" s="25">
        <v>25374000</v>
      </c>
      <c r="I660" s="25">
        <v>23413000</v>
      </c>
      <c r="J660" s="25">
        <v>31293000</v>
      </c>
      <c r="K660" s="26" t="s">
        <v>40</v>
      </c>
    </row>
    <row r="661" spans="1:11" ht="15">
      <c r="A661" s="1">
        <v>648</v>
      </c>
      <c r="B661" s="28" t="s">
        <v>141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44.5" customHeight="1">
      <c r="A662" s="1">
        <v>649</v>
      </c>
      <c r="B662" s="7" t="s">
        <v>86</v>
      </c>
      <c r="C662" s="25">
        <f>C664</f>
        <v>298512000</v>
      </c>
      <c r="D662" s="25">
        <f aca="true" t="shared" si="242" ref="D662:J662">D664</f>
        <v>37360000</v>
      </c>
      <c r="E662" s="25">
        <f t="shared" si="242"/>
        <v>40472000</v>
      </c>
      <c r="F662" s="25">
        <f t="shared" si="242"/>
        <v>43322000</v>
      </c>
      <c r="G662" s="25">
        <f t="shared" si="242"/>
        <v>46711000</v>
      </c>
      <c r="H662" s="25">
        <f t="shared" si="242"/>
        <v>41686000</v>
      </c>
      <c r="I662" s="25">
        <f t="shared" si="242"/>
        <v>39029000</v>
      </c>
      <c r="J662" s="25">
        <f t="shared" si="242"/>
        <v>49932000</v>
      </c>
      <c r="K662" s="26"/>
    </row>
    <row r="663" spans="1:11" ht="15">
      <c r="A663" s="1">
        <v>650</v>
      </c>
      <c r="B663" s="8" t="s">
        <v>87</v>
      </c>
      <c r="C663" s="25"/>
      <c r="D663" s="25"/>
      <c r="E663" s="25"/>
      <c r="F663" s="25"/>
      <c r="G663" s="25"/>
      <c r="H663" s="25"/>
      <c r="I663" s="25"/>
      <c r="J663" s="25"/>
      <c r="K663" s="26"/>
    </row>
    <row r="664" spans="1:11" ht="15">
      <c r="A664" s="1">
        <v>651</v>
      </c>
      <c r="B664" s="7" t="s">
        <v>80</v>
      </c>
      <c r="C664" s="25">
        <f>SUM(D664:J664)</f>
        <v>298512000</v>
      </c>
      <c r="D664" s="25">
        <v>37360000</v>
      </c>
      <c r="E664" s="25">
        <v>40472000</v>
      </c>
      <c r="F664" s="25">
        <v>43322000</v>
      </c>
      <c r="G664" s="25">
        <v>46711000</v>
      </c>
      <c r="H664" s="25">
        <v>41686000</v>
      </c>
      <c r="I664" s="25">
        <v>39029000</v>
      </c>
      <c r="J664" s="25">
        <v>49932000</v>
      </c>
      <c r="K664" s="26" t="s">
        <v>40</v>
      </c>
    </row>
    <row r="665" spans="1:11" ht="15">
      <c r="A665" s="1">
        <v>652</v>
      </c>
      <c r="B665" s="28" t="s">
        <v>146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31" customHeight="1">
      <c r="A666" s="1">
        <v>653</v>
      </c>
      <c r="B666" s="7" t="s">
        <v>174</v>
      </c>
      <c r="C666" s="25">
        <f>C667</f>
        <v>140927000</v>
      </c>
      <c r="D666" s="25">
        <f aca="true" t="shared" si="243" ref="D666:J666">D667</f>
        <v>18592000</v>
      </c>
      <c r="E666" s="25">
        <f t="shared" si="243"/>
        <v>21049000</v>
      </c>
      <c r="F666" s="25">
        <f t="shared" si="243"/>
        <v>25808000</v>
      </c>
      <c r="G666" s="25">
        <f t="shared" si="243"/>
        <v>17862000</v>
      </c>
      <c r="H666" s="25">
        <f t="shared" si="243"/>
        <v>17855000</v>
      </c>
      <c r="I666" s="25">
        <f t="shared" si="243"/>
        <v>17848000</v>
      </c>
      <c r="J666" s="25">
        <f t="shared" si="243"/>
        <v>21913000</v>
      </c>
      <c r="K666" s="26">
        <v>9</v>
      </c>
    </row>
    <row r="667" spans="1:11" ht="15">
      <c r="A667" s="1">
        <v>654</v>
      </c>
      <c r="B667" s="7" t="s">
        <v>79</v>
      </c>
      <c r="C667" s="25">
        <f>SUM(D667:J667)</f>
        <v>140927000</v>
      </c>
      <c r="D667" s="25">
        <v>18592000</v>
      </c>
      <c r="E667" s="25">
        <v>21049000</v>
      </c>
      <c r="F667" s="25">
        <v>25808000</v>
      </c>
      <c r="G667" s="25">
        <v>17862000</v>
      </c>
      <c r="H667" s="25">
        <v>17855000</v>
      </c>
      <c r="I667" s="25">
        <v>17848000</v>
      </c>
      <c r="J667" s="25">
        <v>21913000</v>
      </c>
      <c r="K667" s="26" t="s">
        <v>40</v>
      </c>
    </row>
    <row r="668" spans="1:11" ht="15">
      <c r="A668" s="1">
        <v>655</v>
      </c>
      <c r="B668" s="28" t="s">
        <v>147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141.75" customHeight="1">
      <c r="A669" s="1">
        <v>656</v>
      </c>
      <c r="B669" s="7" t="s">
        <v>175</v>
      </c>
      <c r="C669" s="25">
        <f>C671</f>
        <v>8619000</v>
      </c>
      <c r="D669" s="25">
        <f aca="true" t="shared" si="244" ref="D669:I669">D671</f>
        <v>229800</v>
      </c>
      <c r="E669" s="25">
        <f t="shared" si="244"/>
        <v>1152700</v>
      </c>
      <c r="F669" s="25">
        <f t="shared" si="244"/>
        <v>1687900</v>
      </c>
      <c r="G669" s="25">
        <f t="shared" si="244"/>
        <v>1740600</v>
      </c>
      <c r="H669" s="25">
        <f t="shared" si="244"/>
        <v>1904000</v>
      </c>
      <c r="I669" s="25">
        <f t="shared" si="244"/>
        <v>1904000</v>
      </c>
      <c r="J669" s="25">
        <v>0</v>
      </c>
      <c r="K669" s="26" t="s">
        <v>53</v>
      </c>
    </row>
    <row r="670" spans="1:11" ht="15">
      <c r="A670" s="1">
        <v>657</v>
      </c>
      <c r="B670" s="7" t="s">
        <v>1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6" t="s">
        <v>14</v>
      </c>
    </row>
    <row r="671" spans="1:11" ht="15">
      <c r="A671" s="1">
        <v>658</v>
      </c>
      <c r="B671" s="7" t="s">
        <v>80</v>
      </c>
      <c r="C671" s="25">
        <f>D671+E671+F671+G671+H671+I671+J671</f>
        <v>8619000</v>
      </c>
      <c r="D671" s="25">
        <v>229800</v>
      </c>
      <c r="E671" s="25">
        <v>1152700</v>
      </c>
      <c r="F671" s="25">
        <v>1687900</v>
      </c>
      <c r="G671" s="25">
        <v>1740600</v>
      </c>
      <c r="H671" s="25">
        <v>1904000</v>
      </c>
      <c r="I671" s="25">
        <v>1904000</v>
      </c>
      <c r="J671" s="25">
        <v>0</v>
      </c>
      <c r="K671" s="26" t="s">
        <v>53</v>
      </c>
    </row>
    <row r="672" spans="1:11" ht="15">
      <c r="A672" s="1">
        <v>659</v>
      </c>
      <c r="B672" s="7" t="s">
        <v>3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 t="s">
        <v>14</v>
      </c>
    </row>
    <row r="673" spans="1:11" ht="15">
      <c r="A673" s="1">
        <v>660</v>
      </c>
      <c r="B673" s="28" t="s">
        <v>148</v>
      </c>
      <c r="C673" s="25"/>
      <c r="D673" s="25"/>
      <c r="E673" s="25"/>
      <c r="F673" s="25"/>
      <c r="G673" s="25"/>
      <c r="H673" s="25"/>
      <c r="I673" s="25"/>
      <c r="J673" s="25"/>
      <c r="K673" s="26"/>
    </row>
    <row r="674" spans="1:11" ht="95.25" customHeight="1">
      <c r="A674" s="1">
        <v>661</v>
      </c>
      <c r="B674" s="7" t="s">
        <v>88</v>
      </c>
      <c r="C674" s="25">
        <f>C677</f>
        <v>600000</v>
      </c>
      <c r="D674" s="25">
        <f aca="true" t="shared" si="245" ref="D674:J674">D677</f>
        <v>600000</v>
      </c>
      <c r="E674" s="25">
        <f t="shared" si="245"/>
        <v>0</v>
      </c>
      <c r="F674" s="25">
        <f t="shared" si="245"/>
        <v>0</v>
      </c>
      <c r="G674" s="25">
        <f t="shared" si="245"/>
        <v>0</v>
      </c>
      <c r="H674" s="25">
        <f t="shared" si="245"/>
        <v>0</v>
      </c>
      <c r="I674" s="25">
        <f t="shared" si="245"/>
        <v>0</v>
      </c>
      <c r="J674" s="25">
        <f t="shared" si="245"/>
        <v>0</v>
      </c>
      <c r="K674" s="26"/>
    </row>
    <row r="675" spans="1:11" ht="15">
      <c r="A675" s="1">
        <v>662</v>
      </c>
      <c r="B675" s="7" t="s">
        <v>1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/>
    </row>
    <row r="676" spans="1:11" ht="15">
      <c r="A676" s="1">
        <v>663</v>
      </c>
      <c r="B676" s="7" t="s">
        <v>80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/>
    </row>
    <row r="677" spans="1:11" ht="15">
      <c r="A677" s="1">
        <v>664</v>
      </c>
      <c r="B677" s="7" t="s">
        <v>3</v>
      </c>
      <c r="C677" s="25">
        <f>D677</f>
        <v>600000</v>
      </c>
      <c r="D677" s="25">
        <v>600000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6"/>
    </row>
    <row r="678" spans="1:11" ht="15">
      <c r="A678" s="1">
        <v>665</v>
      </c>
      <c r="B678" s="28" t="s">
        <v>149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666</v>
      </c>
      <c r="B679" s="7" t="s">
        <v>206</v>
      </c>
      <c r="C679" s="25">
        <f>C680</f>
        <v>6606864</v>
      </c>
      <c r="D679" s="25">
        <f aca="true" t="shared" si="246" ref="D679:J679">D680</f>
        <v>1016400</v>
      </c>
      <c r="E679" s="25">
        <f t="shared" si="246"/>
        <v>1052564</v>
      </c>
      <c r="F679" s="25">
        <f t="shared" si="246"/>
        <v>1129000</v>
      </c>
      <c r="G679" s="25">
        <f t="shared" si="246"/>
        <v>1162500</v>
      </c>
      <c r="H679" s="25">
        <f t="shared" si="246"/>
        <v>1123200</v>
      </c>
      <c r="I679" s="25">
        <f t="shared" si="246"/>
        <v>1123200</v>
      </c>
      <c r="J679" s="25">
        <f t="shared" si="246"/>
        <v>0</v>
      </c>
      <c r="K679" s="26"/>
    </row>
    <row r="680" spans="1:11" ht="15">
      <c r="A680" s="1">
        <v>667</v>
      </c>
      <c r="B680" s="7" t="s">
        <v>3</v>
      </c>
      <c r="C680" s="25">
        <f>D680+E680+F680+G680+H680+I680+J680</f>
        <v>6606864</v>
      </c>
      <c r="D680" s="25">
        <v>1016400</v>
      </c>
      <c r="E680" s="25">
        <v>1052564</v>
      </c>
      <c r="F680" s="25">
        <v>1129000</v>
      </c>
      <c r="G680" s="25">
        <v>1162500</v>
      </c>
      <c r="H680" s="25">
        <v>1123200</v>
      </c>
      <c r="I680" s="25">
        <v>1123200</v>
      </c>
      <c r="J680" s="25">
        <v>0</v>
      </c>
      <c r="K680" s="26"/>
    </row>
    <row r="681" spans="1:11" ht="15">
      <c r="A681" s="1">
        <v>668</v>
      </c>
      <c r="B681" s="28" t="s">
        <v>150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>
      <c r="A682" s="1">
        <v>669</v>
      </c>
      <c r="B682" s="7" t="s">
        <v>237</v>
      </c>
      <c r="C682" s="25">
        <f>C683</f>
        <v>90200</v>
      </c>
      <c r="D682" s="25">
        <f aca="true" t="shared" si="247" ref="D682:K682">D683</f>
        <v>0</v>
      </c>
      <c r="E682" s="25">
        <f t="shared" si="247"/>
        <v>90200</v>
      </c>
      <c r="F682" s="25">
        <f t="shared" si="247"/>
        <v>0</v>
      </c>
      <c r="G682" s="25">
        <f t="shared" si="247"/>
        <v>56266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5">
        <f t="shared" si="247"/>
        <v>0</v>
      </c>
    </row>
    <row r="683" spans="1:11" ht="15">
      <c r="A683" s="1">
        <v>670</v>
      </c>
      <c r="B683" s="7" t="s">
        <v>3</v>
      </c>
      <c r="C683" s="25">
        <f>E683</f>
        <v>90200</v>
      </c>
      <c r="D683" s="25">
        <v>0</v>
      </c>
      <c r="E683" s="25">
        <v>90200</v>
      </c>
      <c r="F683" s="25">
        <v>0</v>
      </c>
      <c r="G683" s="25">
        <v>56266</v>
      </c>
      <c r="H683" s="25">
        <v>0</v>
      </c>
      <c r="I683" s="25">
        <v>0</v>
      </c>
      <c r="J683" s="25"/>
      <c r="K683" s="26"/>
    </row>
    <row r="684" spans="1:11" ht="15">
      <c r="A684" s="1">
        <v>671</v>
      </c>
      <c r="B684" s="28" t="s">
        <v>151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60">
      <c r="A685" s="1">
        <v>672</v>
      </c>
      <c r="B685" s="7" t="s">
        <v>243</v>
      </c>
      <c r="C685" s="25">
        <f>C686</f>
        <v>97263.8</v>
      </c>
      <c r="D685" s="25">
        <f aca="true" t="shared" si="248" ref="D685:J685">D686</f>
        <v>0</v>
      </c>
      <c r="E685" s="25">
        <f t="shared" si="248"/>
        <v>97263.8</v>
      </c>
      <c r="F685" s="25">
        <f t="shared" si="248"/>
        <v>0</v>
      </c>
      <c r="G685" s="25">
        <f t="shared" si="248"/>
        <v>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 ht="15">
      <c r="A686" s="1">
        <v>673</v>
      </c>
      <c r="B686" s="7" t="s">
        <v>3</v>
      </c>
      <c r="C686" s="25">
        <f>E686</f>
        <v>97263.8</v>
      </c>
      <c r="D686" s="25">
        <v>0</v>
      </c>
      <c r="E686" s="25">
        <v>97263.8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6"/>
    </row>
    <row r="687" spans="1:11" ht="15">
      <c r="A687" s="1"/>
      <c r="B687" s="28" t="s">
        <v>170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257.25" customHeight="1">
      <c r="A688" s="1"/>
      <c r="B688" s="7" t="s">
        <v>277</v>
      </c>
      <c r="C688" s="25">
        <f>C689</f>
        <v>35700</v>
      </c>
      <c r="D688" s="25">
        <f aca="true" t="shared" si="249" ref="D688:J688">D689</f>
        <v>0</v>
      </c>
      <c r="E688" s="25">
        <f t="shared" si="249"/>
        <v>0</v>
      </c>
      <c r="F688" s="25">
        <f t="shared" si="249"/>
        <v>0</v>
      </c>
      <c r="G688" s="25">
        <f t="shared" si="249"/>
        <v>35700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 ht="15">
      <c r="A689" s="1"/>
      <c r="B689" s="7" t="s">
        <v>1</v>
      </c>
      <c r="C689" s="25">
        <f>D689+E689+F689+G689+H689+I689+J689</f>
        <v>35700</v>
      </c>
      <c r="D689" s="25">
        <v>0</v>
      </c>
      <c r="E689" s="25">
        <v>0</v>
      </c>
      <c r="F689" s="25">
        <v>0</v>
      </c>
      <c r="G689" s="25">
        <v>35700</v>
      </c>
      <c r="H689" s="25">
        <v>0</v>
      </c>
      <c r="I689" s="25">
        <v>0</v>
      </c>
      <c r="J689" s="25">
        <v>0</v>
      </c>
      <c r="K689" s="26"/>
    </row>
    <row r="690" spans="1:11" ht="34.5" customHeight="1">
      <c r="A690" s="1">
        <v>674</v>
      </c>
      <c r="B690" s="80" t="s">
        <v>215</v>
      </c>
      <c r="C690" s="84"/>
      <c r="D690" s="84"/>
      <c r="E690" s="84"/>
      <c r="F690" s="84"/>
      <c r="G690" s="84"/>
      <c r="H690" s="84"/>
      <c r="I690" s="84"/>
      <c r="J690" s="84"/>
      <c r="K690" s="84"/>
    </row>
    <row r="691" spans="1:11" ht="28.5" customHeight="1">
      <c r="A691" s="1">
        <v>675</v>
      </c>
      <c r="B691" s="28" t="s">
        <v>157</v>
      </c>
      <c r="C691" s="25">
        <f>C692</f>
        <v>7334937</v>
      </c>
      <c r="D691" s="25">
        <f aca="true" t="shared" si="250" ref="D691:J691">D692</f>
        <v>7334937</v>
      </c>
      <c r="E691" s="25">
        <f t="shared" si="250"/>
        <v>0</v>
      </c>
      <c r="F691" s="25">
        <f t="shared" si="250"/>
        <v>0</v>
      </c>
      <c r="G691" s="25">
        <f t="shared" si="250"/>
        <v>0</v>
      </c>
      <c r="H691" s="25">
        <f t="shared" si="250"/>
        <v>0</v>
      </c>
      <c r="I691" s="25">
        <f t="shared" si="250"/>
        <v>0</v>
      </c>
      <c r="J691" s="25">
        <f t="shared" si="250"/>
        <v>0</v>
      </c>
      <c r="K691" s="26"/>
    </row>
    <row r="692" spans="1:11" ht="15">
      <c r="A692" s="1">
        <v>676</v>
      </c>
      <c r="B692" s="7" t="s">
        <v>80</v>
      </c>
      <c r="C692" s="25">
        <f>C696</f>
        <v>7334937</v>
      </c>
      <c r="D692" s="25">
        <f aca="true" t="shared" si="251" ref="D692:J692">D696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 ht="15">
      <c r="A693" s="1">
        <v>677</v>
      </c>
      <c r="B693" s="7" t="s">
        <v>81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6"/>
    </row>
    <row r="694" spans="1:11" ht="15">
      <c r="A694" s="1">
        <v>678</v>
      </c>
      <c r="B694" s="82" t="s">
        <v>50</v>
      </c>
      <c r="C694" s="83"/>
      <c r="D694" s="83"/>
      <c r="E694" s="83"/>
      <c r="F694" s="83"/>
      <c r="G694" s="83"/>
      <c r="H694" s="83"/>
      <c r="I694" s="83"/>
      <c r="J694" s="83"/>
      <c r="K694" s="83"/>
    </row>
    <row r="695" spans="1:11" ht="32.25" customHeight="1">
      <c r="A695" s="1">
        <v>679</v>
      </c>
      <c r="B695" s="8" t="s">
        <v>43</v>
      </c>
      <c r="C695" s="25">
        <f>C696</f>
        <v>7334937</v>
      </c>
      <c r="D695" s="25">
        <f aca="true" t="shared" si="252" ref="D695:J695">D696</f>
        <v>7334937</v>
      </c>
      <c r="E695" s="25">
        <f t="shared" si="252"/>
        <v>0</v>
      </c>
      <c r="F695" s="25">
        <f t="shared" si="252"/>
        <v>0</v>
      </c>
      <c r="G695" s="25">
        <f t="shared" si="252"/>
        <v>0</v>
      </c>
      <c r="H695" s="25">
        <f t="shared" si="252"/>
        <v>0</v>
      </c>
      <c r="I695" s="25">
        <f t="shared" si="252"/>
        <v>0</v>
      </c>
      <c r="J695" s="25">
        <f t="shared" si="252"/>
        <v>0</v>
      </c>
      <c r="K695" s="26"/>
    </row>
    <row r="696" spans="1:11" ht="15">
      <c r="A696" s="1">
        <v>680</v>
      </c>
      <c r="B696" s="7" t="s">
        <v>10</v>
      </c>
      <c r="C696" s="25">
        <f>C700</f>
        <v>7334937</v>
      </c>
      <c r="D696" s="25">
        <f>D700</f>
        <v>7334937</v>
      </c>
      <c r="E696" s="25">
        <f aca="true" t="shared" si="253" ref="E696:J696">E700+E704</f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 ht="15">
      <c r="A697" s="1">
        <v>681</v>
      </c>
      <c r="B697" s="7" t="s">
        <v>11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6"/>
    </row>
    <row r="698" spans="1:11" ht="15">
      <c r="A698" s="1">
        <v>682</v>
      </c>
      <c r="B698" s="82" t="s">
        <v>89</v>
      </c>
      <c r="C698" s="83"/>
      <c r="D698" s="83"/>
      <c r="E698" s="83"/>
      <c r="F698" s="83"/>
      <c r="G698" s="83"/>
      <c r="H698" s="83"/>
      <c r="I698" s="83"/>
      <c r="J698" s="83"/>
      <c r="K698" s="83"/>
    </row>
    <row r="699" spans="1:11" ht="49.5" customHeight="1">
      <c r="A699" s="1">
        <v>683</v>
      </c>
      <c r="B699" s="8" t="s">
        <v>176</v>
      </c>
      <c r="C699" s="25">
        <f>C700</f>
        <v>7334937</v>
      </c>
      <c r="D699" s="25">
        <f aca="true" t="shared" si="254" ref="D699:J699">D700</f>
        <v>7334937</v>
      </c>
      <c r="E699" s="25">
        <f t="shared" si="254"/>
        <v>0</v>
      </c>
      <c r="F699" s="25">
        <f t="shared" si="254"/>
        <v>0</v>
      </c>
      <c r="G699" s="25">
        <f t="shared" si="254"/>
        <v>0</v>
      </c>
      <c r="H699" s="25">
        <f t="shared" si="254"/>
        <v>0</v>
      </c>
      <c r="I699" s="25">
        <f t="shared" si="254"/>
        <v>0</v>
      </c>
      <c r="J699" s="25">
        <f t="shared" si="254"/>
        <v>0</v>
      </c>
      <c r="K699" s="26"/>
    </row>
    <row r="700" spans="1:11" ht="15">
      <c r="A700" s="1">
        <v>684</v>
      </c>
      <c r="B700" s="7" t="s">
        <v>10</v>
      </c>
      <c r="C700" s="25">
        <f>C704</f>
        <v>7334937</v>
      </c>
      <c r="D700" s="25">
        <f aca="true" t="shared" si="255" ref="D700:I700">D704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 ht="15">
      <c r="A701" s="1">
        <v>685</v>
      </c>
      <c r="B701" s="7" t="s">
        <v>11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 ht="15">
      <c r="A702" s="1">
        <v>686</v>
      </c>
      <c r="B702" s="28" t="s">
        <v>115</v>
      </c>
      <c r="C702" s="25"/>
      <c r="D702" s="25"/>
      <c r="E702" s="25"/>
      <c r="F702" s="25"/>
      <c r="G702" s="25"/>
      <c r="H702" s="25"/>
      <c r="I702" s="25"/>
      <c r="J702" s="25"/>
      <c r="K702" s="26"/>
    </row>
    <row r="703" spans="1:11" ht="46.5" customHeight="1">
      <c r="A703" s="1">
        <v>687</v>
      </c>
      <c r="B703" s="7" t="s">
        <v>90</v>
      </c>
      <c r="C703" s="25">
        <f>C704</f>
        <v>7334937</v>
      </c>
      <c r="D703" s="25">
        <f aca="true" t="shared" si="256" ref="D703:I703">D704</f>
        <v>7334937</v>
      </c>
      <c r="E703" s="25">
        <f t="shared" si="256"/>
        <v>0</v>
      </c>
      <c r="F703" s="25">
        <f t="shared" si="256"/>
        <v>0</v>
      </c>
      <c r="G703" s="25">
        <f t="shared" si="256"/>
        <v>0</v>
      </c>
      <c r="H703" s="25">
        <f t="shared" si="256"/>
        <v>0</v>
      </c>
      <c r="I703" s="25">
        <f t="shared" si="256"/>
        <v>0</v>
      </c>
      <c r="J703" s="25">
        <v>0</v>
      </c>
      <c r="K703" s="26"/>
    </row>
    <row r="704" spans="1:11" ht="15">
      <c r="A704" s="1">
        <v>688</v>
      </c>
      <c r="B704" s="7" t="s">
        <v>10</v>
      </c>
      <c r="C704" s="25">
        <f>D704</f>
        <v>7334937</v>
      </c>
      <c r="D704" s="25">
        <v>7334937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ht="15">
      <c r="A705" s="1">
        <v>689</v>
      </c>
      <c r="B705" s="7" t="s">
        <v>11</v>
      </c>
      <c r="C705" s="25">
        <v>0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6"/>
    </row>
    <row r="706" spans="1:11" ht="15">
      <c r="A706" s="1">
        <v>690</v>
      </c>
      <c r="B706" s="80" t="s">
        <v>216</v>
      </c>
      <c r="C706" s="84"/>
      <c r="D706" s="84"/>
      <c r="E706" s="84"/>
      <c r="F706" s="84"/>
      <c r="G706" s="84"/>
      <c r="H706" s="84"/>
      <c r="I706" s="84"/>
      <c r="J706" s="84"/>
      <c r="K706" s="84"/>
    </row>
    <row r="707" spans="1:11" ht="28.5">
      <c r="A707" s="1">
        <v>691</v>
      </c>
      <c r="B707" s="28" t="s">
        <v>207</v>
      </c>
      <c r="C707" s="49">
        <f>C711+C713</f>
        <v>12382714</v>
      </c>
      <c r="D707" s="49">
        <f aca="true" t="shared" si="257" ref="D707:J707">D711+D713</f>
        <v>67982</v>
      </c>
      <c r="E707" s="49">
        <f t="shared" si="257"/>
        <v>3118800</v>
      </c>
      <c r="F707" s="49">
        <f t="shared" si="257"/>
        <v>2240432</v>
      </c>
      <c r="G707" s="49">
        <f t="shared" si="257"/>
        <v>2385300</v>
      </c>
      <c r="H707" s="49">
        <f t="shared" si="257"/>
        <v>2285100</v>
      </c>
      <c r="I707" s="49">
        <f t="shared" si="257"/>
        <v>2285100</v>
      </c>
      <c r="J707" s="49">
        <f t="shared" si="257"/>
        <v>0</v>
      </c>
      <c r="K707" s="51"/>
    </row>
    <row r="708" spans="1:11" ht="15">
      <c r="A708" s="1">
        <v>692</v>
      </c>
      <c r="B708" s="7" t="s">
        <v>3</v>
      </c>
      <c r="C708" s="49">
        <f>C711+C714</f>
        <v>12382714</v>
      </c>
      <c r="D708" s="49">
        <f aca="true" t="shared" si="258" ref="D708:J708">D711+D714</f>
        <v>67982</v>
      </c>
      <c r="E708" s="49">
        <f t="shared" si="258"/>
        <v>3118800</v>
      </c>
      <c r="F708" s="49">
        <f t="shared" si="258"/>
        <v>2240432</v>
      </c>
      <c r="G708" s="49">
        <f t="shared" si="258"/>
        <v>2385300</v>
      </c>
      <c r="H708" s="49">
        <f t="shared" si="258"/>
        <v>2285100</v>
      </c>
      <c r="I708" s="49">
        <f t="shared" si="258"/>
        <v>2285100</v>
      </c>
      <c r="J708" s="49">
        <f t="shared" si="258"/>
        <v>0</v>
      </c>
      <c r="K708" s="51"/>
    </row>
    <row r="709" spans="1:11" ht="15">
      <c r="A709" s="1">
        <v>693</v>
      </c>
      <c r="B709" s="28" t="s">
        <v>115</v>
      </c>
      <c r="C709" s="49"/>
      <c r="D709" s="49"/>
      <c r="E709" s="49"/>
      <c r="F709" s="49"/>
      <c r="G709" s="49"/>
      <c r="H709" s="49"/>
      <c r="I709" s="49"/>
      <c r="J709" s="49"/>
      <c r="K709" s="51"/>
    </row>
    <row r="710" spans="1:11" ht="15">
      <c r="A710" s="1">
        <v>694</v>
      </c>
      <c r="B710" s="7" t="s">
        <v>234</v>
      </c>
      <c r="C710" s="49">
        <f>C711</f>
        <v>912714</v>
      </c>
      <c r="D710" s="49">
        <f aca="true" t="shared" si="259" ref="D710:I710">D711</f>
        <v>67982</v>
      </c>
      <c r="E710" s="49">
        <f t="shared" si="259"/>
        <v>376800</v>
      </c>
      <c r="F710" s="49">
        <f t="shared" si="259"/>
        <v>90432</v>
      </c>
      <c r="G710" s="49">
        <f t="shared" si="259"/>
        <v>285300</v>
      </c>
      <c r="H710" s="49">
        <f t="shared" si="259"/>
        <v>46100</v>
      </c>
      <c r="I710" s="49">
        <f t="shared" si="259"/>
        <v>46100</v>
      </c>
      <c r="J710" s="50">
        <v>0</v>
      </c>
      <c r="K710" s="51"/>
    </row>
    <row r="711" spans="1:11" ht="15">
      <c r="A711" s="1">
        <v>695</v>
      </c>
      <c r="B711" s="7" t="s">
        <v>81</v>
      </c>
      <c r="C711" s="49">
        <f>D711+E711+F711+G711+H711+I711+J711</f>
        <v>912714</v>
      </c>
      <c r="D711" s="49">
        <v>67982</v>
      </c>
      <c r="E711" s="49">
        <v>376800</v>
      </c>
      <c r="F711" s="49">
        <v>90432</v>
      </c>
      <c r="G711" s="49">
        <v>285300</v>
      </c>
      <c r="H711" s="49">
        <v>46100</v>
      </c>
      <c r="I711" s="49">
        <v>46100</v>
      </c>
      <c r="J711" s="49">
        <v>0</v>
      </c>
      <c r="K711" s="51"/>
    </row>
    <row r="712" spans="1:11" ht="15">
      <c r="A712" s="1">
        <v>696</v>
      </c>
      <c r="B712" s="53" t="s">
        <v>116</v>
      </c>
      <c r="C712" s="44"/>
      <c r="D712" s="44"/>
      <c r="E712" s="44"/>
      <c r="F712" s="44"/>
      <c r="G712" s="44"/>
      <c r="H712" s="44"/>
      <c r="I712" s="44"/>
      <c r="J712" s="44"/>
      <c r="K712" s="52"/>
    </row>
    <row r="713" spans="1:11" ht="45">
      <c r="A713" s="1">
        <v>697</v>
      </c>
      <c r="B713" s="7" t="s">
        <v>235</v>
      </c>
      <c r="C713" s="49">
        <f>C714</f>
        <v>11470000</v>
      </c>
      <c r="D713" s="49">
        <f aca="true" t="shared" si="260" ref="D713:J713">D714</f>
        <v>0</v>
      </c>
      <c r="E713" s="49">
        <f t="shared" si="260"/>
        <v>2742000</v>
      </c>
      <c r="F713" s="49">
        <f t="shared" si="260"/>
        <v>2150000</v>
      </c>
      <c r="G713" s="49">
        <f t="shared" si="260"/>
        <v>2100000</v>
      </c>
      <c r="H713" s="49">
        <f t="shared" si="260"/>
        <v>2239000</v>
      </c>
      <c r="I713" s="49">
        <f t="shared" si="260"/>
        <v>2239000</v>
      </c>
      <c r="J713" s="49">
        <f t="shared" si="260"/>
        <v>0</v>
      </c>
      <c r="K713" s="70"/>
    </row>
    <row r="714" spans="1:11" ht="15">
      <c r="A714" s="1">
        <v>698</v>
      </c>
      <c r="B714" s="7" t="s">
        <v>3</v>
      </c>
      <c r="C714" s="49">
        <f>D714+E714+F714+G714+H714+I714+J714</f>
        <v>11470000</v>
      </c>
      <c r="D714" s="49">
        <v>0</v>
      </c>
      <c r="E714" s="49">
        <v>2742000</v>
      </c>
      <c r="F714" s="49">
        <v>2150000</v>
      </c>
      <c r="G714" s="49">
        <v>2100000</v>
      </c>
      <c r="H714" s="49">
        <v>2239000</v>
      </c>
      <c r="I714" s="49">
        <v>2239000</v>
      </c>
      <c r="J714" s="49">
        <v>0</v>
      </c>
      <c r="K714" s="70"/>
    </row>
    <row r="715" spans="1:11" ht="15">
      <c r="A715" s="1">
        <v>699</v>
      </c>
      <c r="B715" s="80" t="s">
        <v>252</v>
      </c>
      <c r="C715" s="81"/>
      <c r="D715" s="81"/>
      <c r="E715" s="81"/>
      <c r="F715" s="81"/>
      <c r="G715" s="81"/>
      <c r="H715" s="81"/>
      <c r="I715" s="81"/>
      <c r="J715" s="81"/>
      <c r="K715" s="81"/>
    </row>
    <row r="716" spans="1:11" ht="15">
      <c r="A716" s="1">
        <v>700</v>
      </c>
      <c r="B716" s="82" t="s">
        <v>50</v>
      </c>
      <c r="C716" s="83"/>
      <c r="D716" s="83"/>
      <c r="E716" s="83"/>
      <c r="F716" s="83"/>
      <c r="G716" s="83"/>
      <c r="H716" s="83"/>
      <c r="I716" s="83"/>
      <c r="J716" s="83"/>
      <c r="K716" s="83"/>
    </row>
    <row r="717" spans="1:11" ht="30">
      <c r="A717" s="1">
        <v>701</v>
      </c>
      <c r="B717" s="8" t="s">
        <v>43</v>
      </c>
      <c r="C717" s="25">
        <f>C718+C719+C720</f>
        <v>773558904.41</v>
      </c>
      <c r="D717" s="25">
        <f aca="true" t="shared" si="261" ref="D717:J717">D718+D719+D720</f>
        <v>0</v>
      </c>
      <c r="E717" s="25">
        <f t="shared" si="261"/>
        <v>194139265.95</v>
      </c>
      <c r="F717" s="25">
        <f t="shared" si="261"/>
        <v>302097090.73</v>
      </c>
      <c r="G717" s="25">
        <f t="shared" si="261"/>
        <v>277322547.73</v>
      </c>
      <c r="H717" s="25">
        <f t="shared" si="261"/>
        <v>0</v>
      </c>
      <c r="I717" s="25">
        <f t="shared" si="261"/>
        <v>0</v>
      </c>
      <c r="J717" s="25">
        <f t="shared" si="261"/>
        <v>0</v>
      </c>
      <c r="K717" s="26"/>
    </row>
    <row r="718" spans="1:11" ht="15">
      <c r="A718" s="1">
        <v>702</v>
      </c>
      <c r="B718" s="8" t="s">
        <v>1</v>
      </c>
      <c r="C718" s="25">
        <f>C727+C732</f>
        <v>129046550.35</v>
      </c>
      <c r="D718" s="25">
        <f aca="true" t="shared" si="262" ref="D718:J718">D727+D732</f>
        <v>0</v>
      </c>
      <c r="E718" s="25">
        <f t="shared" si="262"/>
        <v>22619727.09</v>
      </c>
      <c r="F718" s="25">
        <f t="shared" si="262"/>
        <v>64246808.25</v>
      </c>
      <c r="G718" s="25">
        <f t="shared" si="262"/>
        <v>42180015.01</v>
      </c>
      <c r="H718" s="25">
        <f t="shared" si="262"/>
        <v>0</v>
      </c>
      <c r="I718" s="25">
        <f t="shared" si="262"/>
        <v>0</v>
      </c>
      <c r="J718" s="25">
        <f t="shared" si="262"/>
        <v>0</v>
      </c>
      <c r="K718" s="26"/>
    </row>
    <row r="719" spans="1:11" ht="15">
      <c r="A719" s="1">
        <v>703</v>
      </c>
      <c r="B719" s="7" t="s">
        <v>10</v>
      </c>
      <c r="C719" s="25">
        <f>C723+C728+C738</f>
        <v>404315524.34999996</v>
      </c>
      <c r="D719" s="25">
        <f aca="true" t="shared" si="263" ref="D719:J719">D723+D728+D738</f>
        <v>0</v>
      </c>
      <c r="E719" s="25">
        <f t="shared" si="263"/>
        <v>116093018.33</v>
      </c>
      <c r="F719" s="25">
        <f t="shared" si="263"/>
        <v>136968405.31</v>
      </c>
      <c r="G719" s="25">
        <f t="shared" si="263"/>
        <v>151254100.71</v>
      </c>
      <c r="H719" s="25">
        <f t="shared" si="263"/>
        <v>0</v>
      </c>
      <c r="I719" s="25">
        <f t="shared" si="263"/>
        <v>0</v>
      </c>
      <c r="J719" s="25">
        <f t="shared" si="263"/>
        <v>0</v>
      </c>
      <c r="K719" s="26"/>
    </row>
    <row r="720" spans="1:11" ht="15">
      <c r="A720" s="1">
        <v>704</v>
      </c>
      <c r="B720" s="7" t="s">
        <v>11</v>
      </c>
      <c r="C720" s="25">
        <f>C724+C729+C735</f>
        <v>240196829.71</v>
      </c>
      <c r="D720" s="25">
        <f aca="true" t="shared" si="264" ref="D720:J720">D724+D729+D735</f>
        <v>0</v>
      </c>
      <c r="E720" s="25">
        <f t="shared" si="264"/>
        <v>55426520.53</v>
      </c>
      <c r="F720" s="25">
        <f t="shared" si="264"/>
        <v>100881877.17</v>
      </c>
      <c r="G720" s="25">
        <f t="shared" si="264"/>
        <v>83888432.00999999</v>
      </c>
      <c r="H720" s="25">
        <f t="shared" si="264"/>
        <v>0</v>
      </c>
      <c r="I720" s="25">
        <f t="shared" si="264"/>
        <v>0</v>
      </c>
      <c r="J720" s="25">
        <f t="shared" si="264"/>
        <v>0</v>
      </c>
      <c r="K720" s="26"/>
    </row>
    <row r="721" spans="1:11" ht="15">
      <c r="A721" s="1">
        <v>705</v>
      </c>
      <c r="B721" s="28" t="s">
        <v>115</v>
      </c>
      <c r="C721" s="50"/>
      <c r="D721" s="50"/>
      <c r="E721" s="50"/>
      <c r="F721" s="50"/>
      <c r="G721" s="50"/>
      <c r="H721" s="50"/>
      <c r="I721" s="50"/>
      <c r="J721" s="50"/>
      <c r="K721" s="51"/>
    </row>
    <row r="722" spans="1:11" ht="60">
      <c r="A722" s="1">
        <v>706</v>
      </c>
      <c r="B722" s="7" t="s">
        <v>245</v>
      </c>
      <c r="C722" s="50">
        <f aca="true" t="shared" si="265" ref="C722:J722">C724+C723</f>
        <v>237647266.79</v>
      </c>
      <c r="D722" s="50">
        <f t="shared" si="265"/>
        <v>0</v>
      </c>
      <c r="E722" s="49">
        <f t="shared" si="265"/>
        <v>94170470</v>
      </c>
      <c r="F722" s="71">
        <f t="shared" si="265"/>
        <v>113686310.8</v>
      </c>
      <c r="G722" s="49">
        <f t="shared" si="265"/>
        <v>29790485.99</v>
      </c>
      <c r="H722" s="49">
        <f t="shared" si="265"/>
        <v>0</v>
      </c>
      <c r="I722" s="49">
        <f t="shared" si="265"/>
        <v>0</v>
      </c>
      <c r="J722" s="49">
        <f t="shared" si="265"/>
        <v>0</v>
      </c>
      <c r="K722" s="51"/>
    </row>
    <row r="723" spans="1:11" ht="15">
      <c r="A723" s="1">
        <v>707</v>
      </c>
      <c r="B723" s="7" t="s">
        <v>2</v>
      </c>
      <c r="C723" s="61">
        <f>D723+E723+F723+G723+H723+I723+J723</f>
        <v>165600427.16</v>
      </c>
      <c r="D723" s="61">
        <v>0</v>
      </c>
      <c r="E723" s="61">
        <v>82800200</v>
      </c>
      <c r="F723" s="61">
        <v>82800227.16</v>
      </c>
      <c r="G723" s="61">
        <v>0</v>
      </c>
      <c r="H723" s="61">
        <v>0</v>
      </c>
      <c r="I723" s="61">
        <v>0</v>
      </c>
      <c r="J723" s="61">
        <v>0</v>
      </c>
      <c r="K723" s="51"/>
    </row>
    <row r="724" spans="1:11" ht="15">
      <c r="A724" s="1">
        <v>708</v>
      </c>
      <c r="B724" s="7" t="s">
        <v>3</v>
      </c>
      <c r="C724" s="49">
        <f>D724+E724+F724+G724+H724+I724+J724</f>
        <v>72046839.63</v>
      </c>
      <c r="D724" s="49">
        <v>0</v>
      </c>
      <c r="E724" s="49">
        <v>11370270</v>
      </c>
      <c r="F724" s="49">
        <v>30886083.64</v>
      </c>
      <c r="G724" s="49">
        <v>29790485.99</v>
      </c>
      <c r="H724" s="49">
        <v>0</v>
      </c>
      <c r="I724" s="49">
        <v>0</v>
      </c>
      <c r="J724" s="49">
        <v>0</v>
      </c>
      <c r="K724" s="51"/>
    </row>
    <row r="725" spans="1:11" ht="15">
      <c r="A725" s="1">
        <v>709</v>
      </c>
      <c r="B725" s="28" t="s">
        <v>116</v>
      </c>
      <c r="C725" s="49"/>
      <c r="D725" s="49"/>
      <c r="E725" s="49"/>
      <c r="F725" s="49"/>
      <c r="G725" s="50"/>
      <c r="H725" s="50"/>
      <c r="I725" s="50"/>
      <c r="J725" s="50"/>
      <c r="K725" s="51"/>
    </row>
    <row r="726" spans="1:11" ht="45">
      <c r="A726" s="1">
        <v>710</v>
      </c>
      <c r="B726" s="7" t="s">
        <v>253</v>
      </c>
      <c r="C726" s="61">
        <f>C727+C728+C729</f>
        <v>302704881.91999996</v>
      </c>
      <c r="D726" s="61">
        <f aca="true" t="shared" si="266" ref="D726:J726">D727+D728+D729</f>
        <v>0</v>
      </c>
      <c r="E726" s="61">
        <f t="shared" si="266"/>
        <v>99968795.95</v>
      </c>
      <c r="F726" s="61">
        <f t="shared" si="266"/>
        <v>124163971.68</v>
      </c>
      <c r="G726" s="61">
        <f t="shared" si="266"/>
        <v>78572114.28999999</v>
      </c>
      <c r="H726" s="61">
        <f t="shared" si="266"/>
        <v>0</v>
      </c>
      <c r="I726" s="61">
        <f t="shared" si="266"/>
        <v>0</v>
      </c>
      <c r="J726" s="61">
        <f t="shared" si="266"/>
        <v>0</v>
      </c>
      <c r="K726" s="62"/>
    </row>
    <row r="727" spans="1:11" ht="15">
      <c r="A727" s="1">
        <v>711</v>
      </c>
      <c r="B727" s="59" t="s">
        <v>1</v>
      </c>
      <c r="C727" s="61">
        <f>D727+E727+F727+G727+H727+I727+J727</f>
        <v>22619727.09</v>
      </c>
      <c r="D727" s="61">
        <v>0</v>
      </c>
      <c r="E727" s="49">
        <v>22619727.09</v>
      </c>
      <c r="F727" s="49">
        <v>0</v>
      </c>
      <c r="G727" s="61">
        <v>0</v>
      </c>
      <c r="H727" s="61">
        <v>0</v>
      </c>
      <c r="I727" s="61">
        <v>0</v>
      </c>
      <c r="J727" s="61">
        <v>0</v>
      </c>
      <c r="K727" s="62"/>
    </row>
    <row r="728" spans="1:11" ht="15">
      <c r="A728" s="1">
        <v>712</v>
      </c>
      <c r="B728" s="59" t="s">
        <v>2</v>
      </c>
      <c r="C728" s="61">
        <f>D728+E728+F728+G728+H728+I728+J728</f>
        <v>113183668.51999998</v>
      </c>
      <c r="D728" s="61">
        <v>0</v>
      </c>
      <c r="E728" s="49">
        <v>33292818.33</v>
      </c>
      <c r="F728" s="49">
        <v>54168178.15</v>
      </c>
      <c r="G728" s="61">
        <v>25722672.04</v>
      </c>
      <c r="H728" s="61">
        <v>0</v>
      </c>
      <c r="I728" s="61">
        <v>0</v>
      </c>
      <c r="J728" s="61">
        <v>0</v>
      </c>
      <c r="K728" s="62"/>
    </row>
    <row r="729" spans="1:11" ht="15">
      <c r="A729" s="1">
        <v>713</v>
      </c>
      <c r="B729" s="59" t="s">
        <v>3</v>
      </c>
      <c r="C729" s="61">
        <f>D729+E729+F729+G729+H729+I729+J729</f>
        <v>166901486.31</v>
      </c>
      <c r="D729" s="61">
        <v>0</v>
      </c>
      <c r="E729" s="49">
        <v>44056250.53</v>
      </c>
      <c r="F729" s="49">
        <v>69995793.53</v>
      </c>
      <c r="G729" s="61">
        <v>52849442.25</v>
      </c>
      <c r="H729" s="61">
        <v>0</v>
      </c>
      <c r="I729" s="61">
        <v>0</v>
      </c>
      <c r="J729" s="61">
        <v>0</v>
      </c>
      <c r="K729" s="62"/>
    </row>
    <row r="730" spans="1:11" ht="15">
      <c r="A730" s="1">
        <v>714</v>
      </c>
      <c r="B730" s="68" t="s">
        <v>118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105">
      <c r="A731" s="1">
        <v>715</v>
      </c>
      <c r="B731" s="69" t="s">
        <v>262</v>
      </c>
      <c r="C731" s="61">
        <f>C732</f>
        <v>106426823.25999999</v>
      </c>
      <c r="D731" s="61">
        <f aca="true" t="shared" si="267" ref="D731:J731">D732</f>
        <v>0</v>
      </c>
      <c r="E731" s="61">
        <f t="shared" si="267"/>
        <v>0</v>
      </c>
      <c r="F731" s="61">
        <f t="shared" si="267"/>
        <v>64246808.25</v>
      </c>
      <c r="G731" s="61">
        <f t="shared" si="267"/>
        <v>42180015.01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 ht="15">
      <c r="A732" s="1">
        <v>716</v>
      </c>
      <c r="B732" s="59" t="s">
        <v>1</v>
      </c>
      <c r="C732" s="61">
        <f>D732+E732+F732+G732+H732+I732+J732</f>
        <v>106426823.25999999</v>
      </c>
      <c r="D732" s="61">
        <v>0</v>
      </c>
      <c r="E732" s="49">
        <v>0</v>
      </c>
      <c r="F732" s="49">
        <v>64246808.25</v>
      </c>
      <c r="G732" s="61">
        <v>42180015.01</v>
      </c>
      <c r="H732" s="61">
        <v>0</v>
      </c>
      <c r="I732" s="61">
        <v>0</v>
      </c>
      <c r="J732" s="61">
        <v>0</v>
      </c>
      <c r="K732" s="62"/>
    </row>
    <row r="733" spans="1:11" ht="15">
      <c r="A733" s="1">
        <v>717</v>
      </c>
      <c r="B733" s="68" t="s">
        <v>120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45">
      <c r="A734" s="1">
        <v>718</v>
      </c>
      <c r="B734" s="59" t="s">
        <v>273</v>
      </c>
      <c r="C734" s="61">
        <f>C735</f>
        <v>1248503.77</v>
      </c>
      <c r="D734" s="61">
        <f aca="true" t="shared" si="268" ref="D734:J734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1248503.77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 ht="15">
      <c r="A735" s="1">
        <v>719</v>
      </c>
      <c r="B735" s="59" t="s">
        <v>3</v>
      </c>
      <c r="C735" s="61">
        <f>D735+E735+F735+G735+H735+I735+J735</f>
        <v>1248503.77</v>
      </c>
      <c r="D735" s="61">
        <v>0</v>
      </c>
      <c r="E735" s="49">
        <v>0</v>
      </c>
      <c r="F735" s="49">
        <v>0</v>
      </c>
      <c r="G735" s="61">
        <v>1248503.77</v>
      </c>
      <c r="H735" s="61">
        <v>0</v>
      </c>
      <c r="I735" s="61">
        <v>0</v>
      </c>
      <c r="J735" s="61">
        <v>0</v>
      </c>
      <c r="K735" s="62"/>
    </row>
    <row r="736" spans="1:11" ht="15">
      <c r="A736" s="1">
        <v>720</v>
      </c>
      <c r="B736" s="68" t="s">
        <v>122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75">
      <c r="A737" s="1">
        <v>721</v>
      </c>
      <c r="B737" s="59" t="s">
        <v>276</v>
      </c>
      <c r="C737" s="61">
        <f>C738</f>
        <v>125531428.67</v>
      </c>
      <c r="D737" s="61">
        <f aca="true" t="shared" si="269" ref="D737:J737">D738</f>
        <v>0</v>
      </c>
      <c r="E737" s="61">
        <f t="shared" si="269"/>
        <v>0</v>
      </c>
      <c r="F737" s="61">
        <f t="shared" si="269"/>
        <v>0</v>
      </c>
      <c r="G737" s="61">
        <f t="shared" si="269"/>
        <v>125531428.67</v>
      </c>
      <c r="H737" s="61">
        <f t="shared" si="269"/>
        <v>0</v>
      </c>
      <c r="I737" s="61">
        <f t="shared" si="269"/>
        <v>0</v>
      </c>
      <c r="J737" s="61">
        <f t="shared" si="269"/>
        <v>0</v>
      </c>
      <c r="K737" s="62"/>
    </row>
    <row r="738" spans="1:11" ht="15">
      <c r="A738" s="1">
        <v>722</v>
      </c>
      <c r="B738" s="59" t="s">
        <v>2</v>
      </c>
      <c r="C738" s="61">
        <f>D738+E738+F738+G738+H738+I738+J738</f>
        <v>125531428.67</v>
      </c>
      <c r="D738" s="61">
        <v>0</v>
      </c>
      <c r="E738" s="49">
        <v>0</v>
      </c>
      <c r="F738" s="49">
        <v>0</v>
      </c>
      <c r="G738" s="61">
        <v>125531428.67</v>
      </c>
      <c r="H738" s="61">
        <v>0</v>
      </c>
      <c r="I738" s="61">
        <v>0</v>
      </c>
      <c r="J738" s="61">
        <v>0</v>
      </c>
      <c r="K738" s="62"/>
    </row>
    <row r="739" spans="1:11" ht="34.5" customHeight="1">
      <c r="A739" s="1">
        <v>723</v>
      </c>
      <c r="B739" s="82" t="s">
        <v>254</v>
      </c>
      <c r="C739" s="81"/>
      <c r="D739" s="81"/>
      <c r="E739" s="81"/>
      <c r="F739" s="81"/>
      <c r="G739" s="81"/>
      <c r="H739" s="81"/>
      <c r="I739" s="81"/>
      <c r="J739" s="81"/>
      <c r="K739" s="81"/>
    </row>
    <row r="740" spans="1:11" ht="15" customHeight="1">
      <c r="A740" s="1">
        <v>724</v>
      </c>
      <c r="B740" s="82" t="s">
        <v>50</v>
      </c>
      <c r="C740" s="82"/>
      <c r="D740" s="82"/>
      <c r="E740" s="82"/>
      <c r="F740" s="82"/>
      <c r="G740" s="82"/>
      <c r="H740" s="82"/>
      <c r="I740" s="82"/>
      <c r="J740" s="82"/>
      <c r="K740" s="82"/>
    </row>
    <row r="741" spans="1:11" ht="30">
      <c r="A741" s="1">
        <v>725</v>
      </c>
      <c r="B741" s="8" t="s">
        <v>43</v>
      </c>
      <c r="C741" s="61">
        <f>C744</f>
        <v>15311495</v>
      </c>
      <c r="D741" s="61">
        <f aca="true" t="shared" si="270" ref="D741:J741">D744</f>
        <v>0</v>
      </c>
      <c r="E741" s="61">
        <f t="shared" si="270"/>
        <v>14444495</v>
      </c>
      <c r="F741" s="61">
        <f t="shared" si="270"/>
        <v>867000</v>
      </c>
      <c r="G741" s="61">
        <f t="shared" si="270"/>
        <v>0</v>
      </c>
      <c r="H741" s="61">
        <f t="shared" si="270"/>
        <v>0</v>
      </c>
      <c r="I741" s="61">
        <f t="shared" si="270"/>
        <v>0</v>
      </c>
      <c r="J741" s="61">
        <f t="shared" si="270"/>
        <v>0</v>
      </c>
      <c r="K741" s="62"/>
    </row>
    <row r="742" spans="1:11" ht="15">
      <c r="A742" s="1">
        <v>726</v>
      </c>
      <c r="B742" s="8" t="s">
        <v>1</v>
      </c>
      <c r="C742" s="61">
        <v>0</v>
      </c>
      <c r="D742" s="61">
        <v>0</v>
      </c>
      <c r="E742" s="61">
        <v>0</v>
      </c>
      <c r="F742" s="61">
        <v>0</v>
      </c>
      <c r="G742" s="61">
        <v>0</v>
      </c>
      <c r="H742" s="61">
        <v>0</v>
      </c>
      <c r="I742" s="61">
        <v>0</v>
      </c>
      <c r="J742" s="61">
        <v>0</v>
      </c>
      <c r="K742" s="62"/>
    </row>
    <row r="743" spans="1:11" ht="15">
      <c r="A743" s="1">
        <v>727</v>
      </c>
      <c r="B743" s="7" t="s">
        <v>10</v>
      </c>
      <c r="C743" s="61">
        <v>0</v>
      </c>
      <c r="D743" s="61">
        <v>0</v>
      </c>
      <c r="E743" s="61">
        <v>0</v>
      </c>
      <c r="F743" s="61">
        <v>0</v>
      </c>
      <c r="G743" s="61">
        <v>0</v>
      </c>
      <c r="H743" s="61">
        <v>0</v>
      </c>
      <c r="I743" s="61">
        <v>0</v>
      </c>
      <c r="J743" s="61">
        <v>0</v>
      </c>
      <c r="K743" s="62"/>
    </row>
    <row r="744" spans="1:11" ht="15">
      <c r="A744" s="1">
        <v>728</v>
      </c>
      <c r="B744" s="7" t="s">
        <v>11</v>
      </c>
      <c r="C744" s="63">
        <f>C747</f>
        <v>15311495</v>
      </c>
      <c r="D744" s="63">
        <f aca="true" t="shared" si="271" ref="D744:J744">D747</f>
        <v>0</v>
      </c>
      <c r="E744" s="63">
        <f t="shared" si="271"/>
        <v>14444495</v>
      </c>
      <c r="F744" s="63">
        <f t="shared" si="271"/>
        <v>867000</v>
      </c>
      <c r="G744" s="63">
        <f t="shared" si="271"/>
        <v>0</v>
      </c>
      <c r="H744" s="63">
        <f t="shared" si="271"/>
        <v>0</v>
      </c>
      <c r="I744" s="63">
        <f t="shared" si="271"/>
        <v>0</v>
      </c>
      <c r="J744" s="63">
        <f t="shared" si="271"/>
        <v>0</v>
      </c>
      <c r="K744" s="64"/>
    </row>
    <row r="745" spans="1:11" ht="15">
      <c r="A745" s="1">
        <v>729</v>
      </c>
      <c r="B745" s="28" t="s">
        <v>115</v>
      </c>
      <c r="C745" s="63"/>
      <c r="D745" s="63"/>
      <c r="E745" s="63"/>
      <c r="F745" s="63"/>
      <c r="G745" s="63"/>
      <c r="H745" s="63"/>
      <c r="I745" s="63"/>
      <c r="J745" s="63"/>
      <c r="K745" s="64"/>
    </row>
    <row r="746" spans="1:11" ht="30">
      <c r="A746" s="1">
        <v>730</v>
      </c>
      <c r="B746" s="7" t="s">
        <v>255</v>
      </c>
      <c r="C746" s="63">
        <f>C747</f>
        <v>15311495</v>
      </c>
      <c r="D746" s="63">
        <f aca="true" t="shared" si="272" ref="D746:J746">D747</f>
        <v>0</v>
      </c>
      <c r="E746" s="63">
        <f t="shared" si="272"/>
        <v>14444495</v>
      </c>
      <c r="F746" s="63">
        <f t="shared" si="272"/>
        <v>867000</v>
      </c>
      <c r="G746" s="63">
        <f t="shared" si="272"/>
        <v>0</v>
      </c>
      <c r="H746" s="63">
        <f t="shared" si="272"/>
        <v>0</v>
      </c>
      <c r="I746" s="63">
        <f t="shared" si="272"/>
        <v>0</v>
      </c>
      <c r="J746" s="63">
        <f t="shared" si="272"/>
        <v>0</v>
      </c>
      <c r="K746" s="64"/>
    </row>
    <row r="747" spans="1:11" ht="15">
      <c r="A747" s="1">
        <v>731</v>
      </c>
      <c r="B747" s="7" t="s">
        <v>3</v>
      </c>
      <c r="C747" s="63">
        <f>D747+E747+F747+G747+H747+I747+J747</f>
        <v>15311495</v>
      </c>
      <c r="D747" s="63">
        <v>0</v>
      </c>
      <c r="E747" s="63">
        <v>14444495</v>
      </c>
      <c r="F747" s="63">
        <v>867000</v>
      </c>
      <c r="G747" s="63">
        <v>0</v>
      </c>
      <c r="H747" s="63">
        <v>0</v>
      </c>
      <c r="I747" s="63">
        <v>0</v>
      </c>
      <c r="J747" s="63">
        <v>0</v>
      </c>
      <c r="K747" s="64"/>
    </row>
    <row r="748" spans="2:11" ht="15">
      <c r="B748" s="72"/>
      <c r="C748" s="73"/>
      <c r="D748" s="73"/>
      <c r="E748" s="73" t="s">
        <v>278</v>
      </c>
      <c r="F748" s="73"/>
      <c r="G748" s="73"/>
      <c r="H748" s="65"/>
      <c r="I748" s="65"/>
      <c r="J748" s="65"/>
      <c r="K748" s="66"/>
    </row>
    <row r="749" spans="1:11" ht="15">
      <c r="A749" s="74"/>
      <c r="B749" s="8" t="s">
        <v>279</v>
      </c>
      <c r="C749" s="75">
        <f>C750+C751</f>
        <v>1254900</v>
      </c>
      <c r="D749" s="75">
        <f aca="true" t="shared" si="273" ref="D749:J749">D750+D751</f>
        <v>0</v>
      </c>
      <c r="E749" s="75">
        <f t="shared" si="273"/>
        <v>0</v>
      </c>
      <c r="F749" s="75">
        <f t="shared" si="273"/>
        <v>0</v>
      </c>
      <c r="G749" s="105">
        <f t="shared" si="273"/>
        <v>1254900</v>
      </c>
      <c r="H749" s="75">
        <f t="shared" si="273"/>
        <v>0</v>
      </c>
      <c r="I749" s="75">
        <f t="shared" si="273"/>
        <v>0</v>
      </c>
      <c r="J749" s="75">
        <f t="shared" si="273"/>
        <v>0</v>
      </c>
      <c r="K749" s="76"/>
    </row>
    <row r="750" spans="1:11" ht="15">
      <c r="A750" s="74"/>
      <c r="B750" s="7" t="s">
        <v>10</v>
      </c>
      <c r="C750" s="75">
        <f>C755</f>
        <v>904900</v>
      </c>
      <c r="D750" s="75">
        <f aca="true" t="shared" si="274" ref="D750:J750">D755</f>
        <v>0</v>
      </c>
      <c r="E750" s="75">
        <f t="shared" si="274"/>
        <v>0</v>
      </c>
      <c r="F750" s="75">
        <f t="shared" si="274"/>
        <v>0</v>
      </c>
      <c r="G750" s="105">
        <f t="shared" si="274"/>
        <v>904900</v>
      </c>
      <c r="H750" s="75">
        <f t="shared" si="274"/>
        <v>0</v>
      </c>
      <c r="I750" s="75">
        <f t="shared" si="274"/>
        <v>0</v>
      </c>
      <c r="J750" s="75">
        <f t="shared" si="274"/>
        <v>0</v>
      </c>
      <c r="K750" s="76"/>
    </row>
    <row r="751" spans="1:11" ht="15">
      <c r="A751" s="74"/>
      <c r="B751" s="7" t="s">
        <v>11</v>
      </c>
      <c r="C751" s="75">
        <f>C754</f>
        <v>350000</v>
      </c>
      <c r="D751" s="75">
        <f aca="true" t="shared" si="275" ref="D751:J751">D754</f>
        <v>0</v>
      </c>
      <c r="E751" s="75">
        <f t="shared" si="275"/>
        <v>0</v>
      </c>
      <c r="F751" s="75">
        <f t="shared" si="275"/>
        <v>0</v>
      </c>
      <c r="G751" s="105">
        <f t="shared" si="275"/>
        <v>350000</v>
      </c>
      <c r="H751" s="75">
        <f t="shared" si="275"/>
        <v>0</v>
      </c>
      <c r="I751" s="75">
        <f t="shared" si="275"/>
        <v>0</v>
      </c>
      <c r="J751" s="75">
        <f t="shared" si="275"/>
        <v>0</v>
      </c>
      <c r="K751" s="76"/>
    </row>
    <row r="752" spans="1:11" ht="15">
      <c r="A752" s="74"/>
      <c r="B752" s="28" t="s">
        <v>115</v>
      </c>
      <c r="C752" s="75"/>
      <c r="D752" s="75"/>
      <c r="E752" s="75"/>
      <c r="F752" s="75"/>
      <c r="G752" s="105"/>
      <c r="H752" s="75"/>
      <c r="I752" s="75"/>
      <c r="J752" s="75"/>
      <c r="K752" s="76"/>
    </row>
    <row r="753" spans="1:11" ht="31.5">
      <c r="A753" s="74"/>
      <c r="B753" s="77" t="s">
        <v>280</v>
      </c>
      <c r="C753" s="75">
        <f>C754+C755</f>
        <v>1254900</v>
      </c>
      <c r="D753" s="75">
        <f aca="true" t="shared" si="276" ref="D753:J753">D754+D755</f>
        <v>0</v>
      </c>
      <c r="E753" s="75">
        <f t="shared" si="276"/>
        <v>0</v>
      </c>
      <c r="F753" s="75">
        <f t="shared" si="276"/>
        <v>0</v>
      </c>
      <c r="G753" s="105">
        <f t="shared" si="276"/>
        <v>1254900</v>
      </c>
      <c r="H753" s="75">
        <f t="shared" si="276"/>
        <v>0</v>
      </c>
      <c r="I753" s="75">
        <f t="shared" si="276"/>
        <v>0</v>
      </c>
      <c r="J753" s="75">
        <f t="shared" si="276"/>
        <v>0</v>
      </c>
      <c r="K753" s="76"/>
    </row>
    <row r="754" spans="1:11" ht="15.75">
      <c r="A754" s="74"/>
      <c r="B754" s="77" t="s">
        <v>11</v>
      </c>
      <c r="C754" s="75">
        <f>D754+E754+F754+G754+H754+I754+J754</f>
        <v>350000</v>
      </c>
      <c r="D754" s="75">
        <v>0</v>
      </c>
      <c r="E754" s="75">
        <v>0</v>
      </c>
      <c r="F754" s="75">
        <v>0</v>
      </c>
      <c r="G754" s="105">
        <v>350000</v>
      </c>
      <c r="H754" s="75">
        <v>0</v>
      </c>
      <c r="I754" s="75">
        <v>0</v>
      </c>
      <c r="J754" s="75">
        <v>0</v>
      </c>
      <c r="K754" s="76"/>
    </row>
    <row r="755" spans="1:11" ht="15.75">
      <c r="A755" s="74"/>
      <c r="B755" s="77" t="s">
        <v>10</v>
      </c>
      <c r="C755" s="75">
        <f>D755+E755+F755+G755+H755+I755+J755</f>
        <v>904900</v>
      </c>
      <c r="D755" s="75">
        <v>0</v>
      </c>
      <c r="E755" s="75">
        <v>0</v>
      </c>
      <c r="F755" s="75">
        <v>0</v>
      </c>
      <c r="G755" s="105">
        <v>904900</v>
      </c>
      <c r="H755" s="75">
        <v>0</v>
      </c>
      <c r="I755" s="75">
        <v>0</v>
      </c>
      <c r="J755" s="75">
        <v>0</v>
      </c>
      <c r="K755" s="7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15:K715"/>
    <mergeCell ref="B716:K716"/>
    <mergeCell ref="B739:K739"/>
    <mergeCell ref="B740:K740"/>
    <mergeCell ref="B706:K706"/>
    <mergeCell ref="B698:K698"/>
    <mergeCell ref="B694:K694"/>
    <mergeCell ref="B690:K690"/>
    <mergeCell ref="B632:K632"/>
    <mergeCell ref="B436:K436"/>
    <mergeCell ref="B586:K586"/>
    <mergeCell ref="B471:K471"/>
    <mergeCell ref="B472:K472"/>
    <mergeCell ref="B581:K5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Пользователь</cp:lastModifiedBy>
  <cp:lastPrinted>2017-12-11T11:55:31Z</cp:lastPrinted>
  <dcterms:created xsi:type="dcterms:W3CDTF">2014-11-11T06:52:36Z</dcterms:created>
  <dcterms:modified xsi:type="dcterms:W3CDTF">2017-12-28T10:27:26Z</dcterms:modified>
  <cp:category/>
  <cp:version/>
  <cp:contentType/>
  <cp:contentStatus/>
</cp:coreProperties>
</file>